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2300" tabRatio="644" activeTab="12"/>
  </bookViews>
  <sheets>
    <sheet name="Jan" sheetId="14" r:id="rId1"/>
    <sheet name="Feb" sheetId="29" r:id="rId2"/>
    <sheet name="Mar" sheetId="28" r:id="rId3"/>
    <sheet name="Apr" sheetId="27" r:id="rId4"/>
    <sheet name="Máj" sheetId="26" r:id="rId5"/>
    <sheet name="Jún" sheetId="25" r:id="rId6"/>
    <sheet name="Júl" sheetId="24" r:id="rId7"/>
    <sheet name="Aug" sheetId="23" r:id="rId8"/>
    <sheet name="Sep" sheetId="22" r:id="rId9"/>
    <sheet name="Okt" sheetId="21" r:id="rId10"/>
    <sheet name="Nov" sheetId="20" r:id="rId11"/>
    <sheet name="Dec" sheetId="19" r:id="rId12"/>
    <sheet name="sumar" sheetId="17" r:id="rId13"/>
  </sheets>
  <definedNames>
    <definedName name="_xlnm.Print_Titles" localSheetId="0">Jan!$1:$10</definedName>
    <definedName name="_xlnm.Print_Area" localSheetId="3">Apr!$A$1:$AE$38</definedName>
    <definedName name="_xlnm.Print_Area" localSheetId="7">Aug!$A$1:$AE$38</definedName>
    <definedName name="_xlnm.Print_Area" localSheetId="11">Dec!$A$1:$AE$38</definedName>
    <definedName name="_xlnm.Print_Area" localSheetId="1">Feb!$A$1:$AE$38</definedName>
    <definedName name="_xlnm.Print_Area" localSheetId="0">Jan!$A$1:$AE$38</definedName>
    <definedName name="_xlnm.Print_Area" localSheetId="6">Júl!$A$1:$AE$38</definedName>
    <definedName name="_xlnm.Print_Area" localSheetId="5">Jún!$A$1:$AE$38</definedName>
    <definedName name="_xlnm.Print_Area" localSheetId="4">Máj!$A$1:$AE$38</definedName>
    <definedName name="_xlnm.Print_Area" localSheetId="2">Mar!$A$1:$AE$38</definedName>
    <definedName name="_xlnm.Print_Area" localSheetId="10">Nov!$A$1:$AE$38</definedName>
    <definedName name="_xlnm.Print_Area" localSheetId="9">Okt!$A$1:$AE$38</definedName>
    <definedName name="_xlnm.Print_Area" localSheetId="8">Sep!$A$1:$AE$38</definedName>
    <definedName name="_xlnm.Print_Area" localSheetId="12">sumar!$A$8:$O$38</definedName>
  </definedNames>
  <calcPr calcId="145621"/>
</workbook>
</file>

<file path=xl/calcChain.xml><?xml version="1.0" encoding="utf-8"?>
<calcChain xmlns="http://schemas.openxmlformats.org/spreadsheetml/2006/main">
  <c r="N28" i="17" l="1"/>
  <c r="N27" i="17"/>
  <c r="N26" i="17"/>
  <c r="N25" i="17"/>
  <c r="N24" i="17"/>
  <c r="N23" i="17"/>
  <c r="N22" i="17"/>
  <c r="N21" i="17"/>
  <c r="N20" i="17"/>
  <c r="N19" i="17"/>
  <c r="N18" i="17"/>
  <c r="N17" i="17"/>
  <c r="M28" i="17"/>
  <c r="L28" i="17"/>
  <c r="K28" i="17"/>
  <c r="J28" i="17"/>
  <c r="I28" i="17"/>
  <c r="H28" i="17"/>
  <c r="G28" i="17"/>
  <c r="F28" i="17"/>
  <c r="E28" i="17"/>
  <c r="D28" i="17"/>
  <c r="M27" i="17"/>
  <c r="L27" i="17"/>
  <c r="K27" i="17"/>
  <c r="J27" i="17"/>
  <c r="I27" i="17"/>
  <c r="H27" i="17"/>
  <c r="G27" i="17"/>
  <c r="F27" i="17"/>
  <c r="E27" i="17"/>
  <c r="D27" i="17"/>
  <c r="M26" i="17"/>
  <c r="L26" i="17"/>
  <c r="K26" i="17"/>
  <c r="J26" i="17"/>
  <c r="I26" i="17"/>
  <c r="H26" i="17"/>
  <c r="G26" i="17"/>
  <c r="F26" i="17"/>
  <c r="E26" i="17"/>
  <c r="D26" i="17"/>
  <c r="M25" i="17"/>
  <c r="L25" i="17"/>
  <c r="K25" i="17"/>
  <c r="J25" i="17"/>
  <c r="I25" i="17"/>
  <c r="H25" i="17"/>
  <c r="G25" i="17"/>
  <c r="F25" i="17"/>
  <c r="E25" i="17"/>
  <c r="D25" i="17"/>
  <c r="M24" i="17"/>
  <c r="L24" i="17"/>
  <c r="K24" i="17"/>
  <c r="J24" i="17"/>
  <c r="I24" i="17"/>
  <c r="H24" i="17"/>
  <c r="G24" i="17"/>
  <c r="F24" i="17"/>
  <c r="E24" i="17"/>
  <c r="D24" i="17"/>
  <c r="M23" i="17"/>
  <c r="L23" i="17"/>
  <c r="K23" i="17"/>
  <c r="J23" i="17"/>
  <c r="I23" i="17"/>
  <c r="H23" i="17"/>
  <c r="G23" i="17"/>
  <c r="F23" i="17"/>
  <c r="E23" i="17"/>
  <c r="D23" i="17"/>
  <c r="M22" i="17"/>
  <c r="L22" i="17"/>
  <c r="K22" i="17"/>
  <c r="J22" i="17"/>
  <c r="I22" i="17"/>
  <c r="H22" i="17"/>
  <c r="G22" i="17"/>
  <c r="F22" i="17"/>
  <c r="E22" i="17"/>
  <c r="D22" i="17"/>
  <c r="M21" i="17"/>
  <c r="L21" i="17"/>
  <c r="K21" i="17"/>
  <c r="J21" i="17"/>
  <c r="I21" i="17"/>
  <c r="H21" i="17"/>
  <c r="G21" i="17"/>
  <c r="F21" i="17"/>
  <c r="E21" i="17"/>
  <c r="D21" i="17"/>
  <c r="M20" i="17"/>
  <c r="L20" i="17"/>
  <c r="K20" i="17"/>
  <c r="J20" i="17"/>
  <c r="I20" i="17"/>
  <c r="H20" i="17"/>
  <c r="G20" i="17"/>
  <c r="F20" i="17"/>
  <c r="E20" i="17"/>
  <c r="D20" i="17"/>
  <c r="M19" i="17"/>
  <c r="L19" i="17"/>
  <c r="K19" i="17"/>
  <c r="J19" i="17"/>
  <c r="I19" i="17"/>
  <c r="H19" i="17"/>
  <c r="G19" i="17"/>
  <c r="F19" i="17"/>
  <c r="E19" i="17"/>
  <c r="D19" i="17"/>
  <c r="M18" i="17"/>
  <c r="L18" i="17"/>
  <c r="K18" i="17"/>
  <c r="J18" i="17"/>
  <c r="I18" i="17"/>
  <c r="H18" i="17"/>
  <c r="G18" i="17"/>
  <c r="F18" i="17"/>
  <c r="E18" i="17"/>
  <c r="D18" i="17"/>
  <c r="O20" i="17"/>
  <c r="E17" i="17"/>
  <c r="F17" i="17"/>
  <c r="G17" i="17"/>
  <c r="H17" i="17"/>
  <c r="I17" i="17"/>
  <c r="J17" i="17"/>
  <c r="K17" i="17"/>
  <c r="L17" i="17"/>
  <c r="L29" i="17" s="1"/>
  <c r="M17" i="17"/>
  <c r="M29" i="17" s="1"/>
  <c r="AC21" i="19"/>
  <c r="G21" i="19"/>
  <c r="AB20" i="19"/>
  <c r="Z20" i="19"/>
  <c r="X20" i="19"/>
  <c r="V20" i="19"/>
  <c r="T20" i="19"/>
  <c r="R20" i="19"/>
  <c r="P20" i="19"/>
  <c r="N20" i="19"/>
  <c r="M20" i="19"/>
  <c r="L20" i="19"/>
  <c r="K20" i="19"/>
  <c r="J20" i="19"/>
  <c r="H20" i="19"/>
  <c r="AB19" i="19"/>
  <c r="Z19" i="19"/>
  <c r="X19" i="19"/>
  <c r="V19" i="19"/>
  <c r="T19" i="19"/>
  <c r="R19" i="19"/>
  <c r="P19" i="19"/>
  <c r="N19" i="19"/>
  <c r="M19" i="19"/>
  <c r="L19" i="19"/>
  <c r="K19" i="19"/>
  <c r="J19" i="19"/>
  <c r="H19" i="19"/>
  <c r="AA19" i="19" s="1"/>
  <c r="AB18" i="19"/>
  <c r="AA18" i="19"/>
  <c r="Z18" i="19"/>
  <c r="X18" i="19"/>
  <c r="W18" i="19"/>
  <c r="V18" i="19"/>
  <c r="T18" i="19"/>
  <c r="S18" i="19"/>
  <c r="R18" i="19"/>
  <c r="P18" i="19"/>
  <c r="O18" i="19"/>
  <c r="N18" i="19"/>
  <c r="M18" i="19"/>
  <c r="L18" i="19"/>
  <c r="K18" i="19"/>
  <c r="J18" i="19"/>
  <c r="H18" i="19"/>
  <c r="AB17" i="19"/>
  <c r="Z17" i="19"/>
  <c r="X17" i="19"/>
  <c r="W17" i="19" s="1"/>
  <c r="V17" i="19"/>
  <c r="T17" i="19"/>
  <c r="S17" i="19" s="1"/>
  <c r="R17" i="19"/>
  <c r="P17" i="19"/>
  <c r="O17" i="19" s="1"/>
  <c r="N17" i="19"/>
  <c r="M17" i="19"/>
  <c r="L17" i="19"/>
  <c r="K17" i="19"/>
  <c r="J17" i="19"/>
  <c r="H17" i="19"/>
  <c r="AB16" i="19"/>
  <c r="Z16" i="19"/>
  <c r="X16" i="19"/>
  <c r="V16" i="19"/>
  <c r="T16" i="19"/>
  <c r="R16" i="19"/>
  <c r="P16" i="19"/>
  <c r="N16" i="19"/>
  <c r="M16" i="19"/>
  <c r="L16" i="19"/>
  <c r="K16" i="19"/>
  <c r="J16" i="19"/>
  <c r="H16" i="19"/>
  <c r="AB15" i="19"/>
  <c r="Z15" i="19"/>
  <c r="X15" i="19"/>
  <c r="V15" i="19"/>
  <c r="T15" i="19"/>
  <c r="R15" i="19"/>
  <c r="P15" i="19"/>
  <c r="N15" i="19"/>
  <c r="M15" i="19"/>
  <c r="L15" i="19"/>
  <c r="K15" i="19"/>
  <c r="J15" i="19"/>
  <c r="H15" i="19"/>
  <c r="AA15" i="19" s="1"/>
  <c r="AB14" i="19"/>
  <c r="AA14" i="19"/>
  <c r="Z14" i="19"/>
  <c r="X14" i="19"/>
  <c r="W14" i="19"/>
  <c r="V14" i="19"/>
  <c r="T14" i="19"/>
  <c r="S14" i="19"/>
  <c r="R14" i="19"/>
  <c r="P14" i="19"/>
  <c r="O14" i="19"/>
  <c r="N14" i="19"/>
  <c r="M14" i="19"/>
  <c r="L14" i="19"/>
  <c r="K14" i="19"/>
  <c r="J14" i="19"/>
  <c r="H14" i="19"/>
  <c r="AB13" i="19"/>
  <c r="AA13" i="19" s="1"/>
  <c r="Z13" i="19"/>
  <c r="X13" i="19"/>
  <c r="W13" i="19" s="1"/>
  <c r="V13" i="19"/>
  <c r="T13" i="19"/>
  <c r="S13" i="19" s="1"/>
  <c r="R13" i="19"/>
  <c r="P13" i="19"/>
  <c r="O13" i="19" s="1"/>
  <c r="N13" i="19"/>
  <c r="M13" i="19"/>
  <c r="L13" i="19"/>
  <c r="K13" i="19"/>
  <c r="J13" i="19"/>
  <c r="H13" i="19"/>
  <c r="AB12" i="19"/>
  <c r="Z12" i="19"/>
  <c r="X12" i="19"/>
  <c r="V12" i="19"/>
  <c r="T12" i="19"/>
  <c r="R12" i="19"/>
  <c r="P12" i="19"/>
  <c r="N12" i="19"/>
  <c r="M12" i="19"/>
  <c r="L12" i="19"/>
  <c r="K12" i="19"/>
  <c r="J12" i="19"/>
  <c r="H12" i="19"/>
  <c r="AB11" i="19"/>
  <c r="Z11" i="19"/>
  <c r="X11" i="19"/>
  <c r="V11" i="19"/>
  <c r="T11" i="19"/>
  <c r="R11" i="19"/>
  <c r="P11" i="19"/>
  <c r="N11" i="19"/>
  <c r="M11" i="19"/>
  <c r="M21" i="19" s="1"/>
  <c r="L11" i="19"/>
  <c r="K11" i="19"/>
  <c r="K21" i="19" s="1"/>
  <c r="J11" i="19"/>
  <c r="H11" i="19"/>
  <c r="AA11" i="19" s="1"/>
  <c r="AA21" i="19" s="1"/>
  <c r="AC21" i="20"/>
  <c r="G21" i="20"/>
  <c r="AB20" i="20"/>
  <c r="AA20" i="20"/>
  <c r="Z20" i="20"/>
  <c r="X20" i="20"/>
  <c r="W20" i="20"/>
  <c r="V20" i="20"/>
  <c r="T20" i="20"/>
  <c r="S20" i="20"/>
  <c r="R20" i="20"/>
  <c r="P20" i="20"/>
  <c r="O20" i="20"/>
  <c r="N20" i="20"/>
  <c r="M20" i="20"/>
  <c r="L20" i="20"/>
  <c r="K20" i="20"/>
  <c r="J20" i="20"/>
  <c r="H20" i="20"/>
  <c r="AB19" i="20"/>
  <c r="AA19" i="20"/>
  <c r="Z19" i="20"/>
  <c r="X19" i="20"/>
  <c r="W19" i="20"/>
  <c r="V19" i="20"/>
  <c r="T19" i="20"/>
  <c r="S19" i="20"/>
  <c r="R19" i="20"/>
  <c r="P19" i="20"/>
  <c r="O19" i="20"/>
  <c r="N19" i="20"/>
  <c r="M19" i="20"/>
  <c r="L19" i="20"/>
  <c r="K19" i="20"/>
  <c r="J19" i="20"/>
  <c r="H19" i="20"/>
  <c r="AB18" i="20"/>
  <c r="Z18" i="20"/>
  <c r="X18" i="20"/>
  <c r="V18" i="20"/>
  <c r="T18" i="20"/>
  <c r="R18" i="20"/>
  <c r="P18" i="20"/>
  <c r="N18" i="20"/>
  <c r="M18" i="20"/>
  <c r="L18" i="20"/>
  <c r="K18" i="20"/>
  <c r="J18" i="20"/>
  <c r="H18" i="20"/>
  <c r="AA18" i="20" s="1"/>
  <c r="AB17" i="20"/>
  <c r="Z17" i="20"/>
  <c r="X17" i="20"/>
  <c r="V17" i="20"/>
  <c r="T17" i="20"/>
  <c r="R17" i="20"/>
  <c r="P17" i="20"/>
  <c r="N17" i="20"/>
  <c r="M17" i="20"/>
  <c r="L17" i="20"/>
  <c r="K17" i="20"/>
  <c r="J17" i="20"/>
  <c r="H17" i="20"/>
  <c r="AB16" i="20"/>
  <c r="AA16" i="20"/>
  <c r="Z16" i="20"/>
  <c r="X16" i="20"/>
  <c r="W16" i="20"/>
  <c r="V16" i="20"/>
  <c r="T16" i="20"/>
  <c r="S16" i="20"/>
  <c r="R16" i="20"/>
  <c r="P16" i="20"/>
  <c r="O16" i="20"/>
  <c r="N16" i="20"/>
  <c r="M16" i="20"/>
  <c r="L16" i="20"/>
  <c r="K16" i="20"/>
  <c r="J16" i="20"/>
  <c r="H16" i="20"/>
  <c r="AB15" i="20"/>
  <c r="AA15" i="20"/>
  <c r="Z15" i="20"/>
  <c r="X15" i="20"/>
  <c r="W15" i="20"/>
  <c r="V15" i="20"/>
  <c r="T15" i="20"/>
  <c r="S15" i="20"/>
  <c r="R15" i="20"/>
  <c r="P15" i="20"/>
  <c r="O15" i="20"/>
  <c r="N15" i="20"/>
  <c r="M15" i="20"/>
  <c r="L15" i="20"/>
  <c r="K15" i="20"/>
  <c r="J15" i="20"/>
  <c r="H15" i="20"/>
  <c r="AB14" i="20"/>
  <c r="Z14" i="20"/>
  <c r="X14" i="20"/>
  <c r="V14" i="20"/>
  <c r="T14" i="20"/>
  <c r="R14" i="20"/>
  <c r="P14" i="20"/>
  <c r="N14" i="20"/>
  <c r="M14" i="20"/>
  <c r="L14" i="20"/>
  <c r="K14" i="20"/>
  <c r="J14" i="20"/>
  <c r="H14" i="20"/>
  <c r="AA14" i="20" s="1"/>
  <c r="AB13" i="20"/>
  <c r="Z13" i="20"/>
  <c r="X13" i="20"/>
  <c r="V13" i="20"/>
  <c r="T13" i="20"/>
  <c r="R13" i="20"/>
  <c r="P13" i="20"/>
  <c r="N13" i="20"/>
  <c r="M13" i="20"/>
  <c r="L13" i="20"/>
  <c r="K13" i="20"/>
  <c r="J13" i="20"/>
  <c r="H13" i="20"/>
  <c r="AB12" i="20"/>
  <c r="AA12" i="20"/>
  <c r="Z12" i="20"/>
  <c r="X12" i="20"/>
  <c r="W12" i="20"/>
  <c r="V12" i="20"/>
  <c r="T12" i="20"/>
  <c r="S12" i="20"/>
  <c r="R12" i="20"/>
  <c r="P12" i="20"/>
  <c r="O12" i="20"/>
  <c r="N12" i="20"/>
  <c r="M12" i="20"/>
  <c r="L12" i="20"/>
  <c r="K12" i="20"/>
  <c r="J12" i="20"/>
  <c r="H12" i="20"/>
  <c r="AB11" i="20"/>
  <c r="AA11" i="20"/>
  <c r="AA21" i="20" s="1"/>
  <c r="Z11" i="20"/>
  <c r="X11" i="20"/>
  <c r="W11" i="20"/>
  <c r="W21" i="20" s="1"/>
  <c r="V11" i="20"/>
  <c r="T11" i="20"/>
  <c r="S11" i="20"/>
  <c r="R11" i="20"/>
  <c r="P11" i="20"/>
  <c r="O11" i="20"/>
  <c r="O21" i="20" s="1"/>
  <c r="N11" i="20"/>
  <c r="M11" i="20"/>
  <c r="M21" i="20" s="1"/>
  <c r="L11" i="20"/>
  <c r="K11" i="20"/>
  <c r="K21" i="20" s="1"/>
  <c r="J11" i="20"/>
  <c r="H11" i="20"/>
  <c r="AC21" i="21"/>
  <c r="G21" i="21"/>
  <c r="AB20" i="21"/>
  <c r="AA20" i="21"/>
  <c r="Z20" i="21"/>
  <c r="X20" i="21"/>
  <c r="W20" i="21"/>
  <c r="V20" i="21"/>
  <c r="T20" i="21"/>
  <c r="S20" i="21"/>
  <c r="R20" i="21"/>
  <c r="P20" i="21"/>
  <c r="O20" i="21"/>
  <c r="N20" i="21"/>
  <c r="M20" i="21"/>
  <c r="L20" i="21"/>
  <c r="K20" i="21"/>
  <c r="J20" i="21"/>
  <c r="H20" i="21"/>
  <c r="AB19" i="21"/>
  <c r="Z19" i="21"/>
  <c r="X19" i="21"/>
  <c r="V19" i="21"/>
  <c r="T19" i="21"/>
  <c r="R19" i="21"/>
  <c r="P19" i="21"/>
  <c r="N19" i="21"/>
  <c r="M19" i="21"/>
  <c r="L19" i="21"/>
  <c r="K19" i="21"/>
  <c r="J19" i="21"/>
  <c r="H19" i="21"/>
  <c r="AA19" i="21" s="1"/>
  <c r="AB18" i="21"/>
  <c r="Z18" i="21"/>
  <c r="X18" i="21"/>
  <c r="V18" i="21"/>
  <c r="T18" i="21"/>
  <c r="R18" i="21"/>
  <c r="P18" i="21"/>
  <c r="N18" i="21"/>
  <c r="M18" i="21"/>
  <c r="L18" i="21"/>
  <c r="K18" i="21"/>
  <c r="J18" i="21"/>
  <c r="H18" i="21"/>
  <c r="Y18" i="21" s="1"/>
  <c r="AB17" i="21"/>
  <c r="AA17" i="21"/>
  <c r="Z17" i="21"/>
  <c r="X17" i="21"/>
  <c r="W17" i="21"/>
  <c r="V17" i="21"/>
  <c r="T17" i="21"/>
  <c r="S17" i="21"/>
  <c r="R17" i="21"/>
  <c r="P17" i="21"/>
  <c r="O17" i="21"/>
  <c r="N17" i="21"/>
  <c r="M17" i="21"/>
  <c r="L17" i="21"/>
  <c r="K17" i="21"/>
  <c r="J17" i="21"/>
  <c r="H17" i="21"/>
  <c r="AB16" i="21"/>
  <c r="AA16" i="21"/>
  <c r="Z16" i="21"/>
  <c r="X16" i="21"/>
  <c r="W16" i="21"/>
  <c r="V16" i="21"/>
  <c r="T16" i="21"/>
  <c r="S16" i="21"/>
  <c r="R16" i="21"/>
  <c r="P16" i="21"/>
  <c r="O16" i="21"/>
  <c r="N16" i="21"/>
  <c r="M16" i="21"/>
  <c r="L16" i="21"/>
  <c r="K16" i="21"/>
  <c r="J16" i="21"/>
  <c r="H16" i="21"/>
  <c r="AB15" i="21"/>
  <c r="Z15" i="21"/>
  <c r="X15" i="21"/>
  <c r="V15" i="21"/>
  <c r="T15" i="21"/>
  <c r="R15" i="21"/>
  <c r="P15" i="21"/>
  <c r="N15" i="21"/>
  <c r="M15" i="21"/>
  <c r="L15" i="21"/>
  <c r="K15" i="21"/>
  <c r="J15" i="21"/>
  <c r="H15" i="21"/>
  <c r="AA15" i="21" s="1"/>
  <c r="AB14" i="21"/>
  <c r="Z14" i="21"/>
  <c r="X14" i="21"/>
  <c r="V14" i="21"/>
  <c r="T14" i="21"/>
  <c r="R14" i="21"/>
  <c r="P14" i="21"/>
  <c r="N14" i="21"/>
  <c r="M14" i="21"/>
  <c r="L14" i="21"/>
  <c r="K14" i="21"/>
  <c r="J14" i="21"/>
  <c r="H14" i="21"/>
  <c r="AB13" i="21"/>
  <c r="AA13" i="21"/>
  <c r="Z13" i="21"/>
  <c r="X13" i="21"/>
  <c r="W13" i="21"/>
  <c r="V13" i="21"/>
  <c r="T13" i="21"/>
  <c r="S13" i="21"/>
  <c r="R13" i="21"/>
  <c r="P13" i="21"/>
  <c r="O13" i="21"/>
  <c r="N13" i="21"/>
  <c r="M13" i="21"/>
  <c r="L13" i="21"/>
  <c r="K13" i="21"/>
  <c r="J13" i="21"/>
  <c r="H13" i="21"/>
  <c r="AB12" i="21"/>
  <c r="AA12" i="21"/>
  <c r="Z12" i="21"/>
  <c r="X12" i="21"/>
  <c r="W12" i="21"/>
  <c r="V12" i="21"/>
  <c r="T12" i="21"/>
  <c r="S12" i="21"/>
  <c r="R12" i="21"/>
  <c r="P12" i="21"/>
  <c r="O12" i="21"/>
  <c r="N12" i="21"/>
  <c r="M12" i="21"/>
  <c r="L12" i="21"/>
  <c r="K12" i="21"/>
  <c r="K21" i="21" s="1"/>
  <c r="J12" i="21"/>
  <c r="H12" i="21"/>
  <c r="AB11" i="21"/>
  <c r="Z11" i="21"/>
  <c r="X11" i="21"/>
  <c r="V11" i="21"/>
  <c r="T11" i="21"/>
  <c r="R11" i="21"/>
  <c r="P11" i="21"/>
  <c r="N11" i="21"/>
  <c r="M11" i="21"/>
  <c r="M21" i="21" s="1"/>
  <c r="L11" i="21"/>
  <c r="K11" i="21"/>
  <c r="J11" i="21"/>
  <c r="H11" i="21"/>
  <c r="AA11" i="21" s="1"/>
  <c r="AA21" i="21" s="1"/>
  <c r="AC21" i="22"/>
  <c r="G21" i="22"/>
  <c r="AB20" i="22"/>
  <c r="AA20" i="22"/>
  <c r="Z20" i="22"/>
  <c r="X20" i="22"/>
  <c r="W20" i="22"/>
  <c r="V20" i="22"/>
  <c r="T20" i="22"/>
  <c r="S20" i="22"/>
  <c r="R20" i="22"/>
  <c r="P20" i="22"/>
  <c r="O20" i="22"/>
  <c r="N20" i="22"/>
  <c r="M20" i="22"/>
  <c r="L20" i="22"/>
  <c r="K20" i="22"/>
  <c r="J20" i="22"/>
  <c r="H20" i="22"/>
  <c r="AB19" i="22"/>
  <c r="Z19" i="22"/>
  <c r="X19" i="22"/>
  <c r="V19" i="22"/>
  <c r="T19" i="22"/>
  <c r="R19" i="22"/>
  <c r="P19" i="22"/>
  <c r="N19" i="22"/>
  <c r="M19" i="22"/>
  <c r="L19" i="22"/>
  <c r="K19" i="22"/>
  <c r="J19" i="22"/>
  <c r="H19" i="22"/>
  <c r="AA19" i="22" s="1"/>
  <c r="AB18" i="22"/>
  <c r="Z18" i="22"/>
  <c r="X18" i="22"/>
  <c r="V18" i="22"/>
  <c r="T18" i="22"/>
  <c r="R18" i="22"/>
  <c r="P18" i="22"/>
  <c r="N18" i="22"/>
  <c r="M18" i="22"/>
  <c r="L18" i="22"/>
  <c r="K18" i="22"/>
  <c r="J18" i="22"/>
  <c r="H18" i="22"/>
  <c r="Y18" i="22" s="1"/>
  <c r="AB17" i="22"/>
  <c r="AA17" i="22"/>
  <c r="Z17" i="22"/>
  <c r="X17" i="22"/>
  <c r="W17" i="22"/>
  <c r="V17" i="22"/>
  <c r="T17" i="22"/>
  <c r="S17" i="22"/>
  <c r="R17" i="22"/>
  <c r="P17" i="22"/>
  <c r="O17" i="22"/>
  <c r="N17" i="22"/>
  <c r="M17" i="22"/>
  <c r="L17" i="22"/>
  <c r="K17" i="22"/>
  <c r="J17" i="22"/>
  <c r="H17" i="22"/>
  <c r="AB16" i="22"/>
  <c r="AA16" i="22"/>
  <c r="Z16" i="22"/>
  <c r="X16" i="22"/>
  <c r="W16" i="22"/>
  <c r="V16" i="22"/>
  <c r="T16" i="22"/>
  <c r="S16" i="22"/>
  <c r="R16" i="22"/>
  <c r="P16" i="22"/>
  <c r="O16" i="22"/>
  <c r="N16" i="22"/>
  <c r="M16" i="22"/>
  <c r="L16" i="22"/>
  <c r="K16" i="22"/>
  <c r="J16" i="22"/>
  <c r="H16" i="22"/>
  <c r="AB15" i="22"/>
  <c r="Z15" i="22"/>
  <c r="X15" i="22"/>
  <c r="V15" i="22"/>
  <c r="T15" i="22"/>
  <c r="R15" i="22"/>
  <c r="P15" i="22"/>
  <c r="N15" i="22"/>
  <c r="M15" i="22"/>
  <c r="L15" i="22"/>
  <c r="K15" i="22"/>
  <c r="J15" i="22"/>
  <c r="H15" i="22"/>
  <c r="AA15" i="22" s="1"/>
  <c r="AB14" i="22"/>
  <c r="Z14" i="22"/>
  <c r="X14" i="22"/>
  <c r="V14" i="22"/>
  <c r="T14" i="22"/>
  <c r="R14" i="22"/>
  <c r="P14" i="22"/>
  <c r="N14" i="22"/>
  <c r="M14" i="22"/>
  <c r="L14" i="22"/>
  <c r="K14" i="22"/>
  <c r="J14" i="22"/>
  <c r="H14" i="22"/>
  <c r="AB13" i="22"/>
  <c r="AA13" i="22"/>
  <c r="Z13" i="22"/>
  <c r="X13" i="22"/>
  <c r="W13" i="22"/>
  <c r="V13" i="22"/>
  <c r="T13" i="22"/>
  <c r="S13" i="22"/>
  <c r="R13" i="22"/>
  <c r="P13" i="22"/>
  <c r="O13" i="22"/>
  <c r="N13" i="22"/>
  <c r="M13" i="22"/>
  <c r="L13" i="22"/>
  <c r="K13" i="22"/>
  <c r="J13" i="22"/>
  <c r="H13" i="22"/>
  <c r="AB12" i="22"/>
  <c r="AA12" i="22"/>
  <c r="Z12" i="22"/>
  <c r="X12" i="22"/>
  <c r="W12" i="22"/>
  <c r="V12" i="22"/>
  <c r="T12" i="22"/>
  <c r="S12" i="22"/>
  <c r="R12" i="22"/>
  <c r="P12" i="22"/>
  <c r="O12" i="22"/>
  <c r="N12" i="22"/>
  <c r="M12" i="22"/>
  <c r="L12" i="22"/>
  <c r="K12" i="22"/>
  <c r="J12" i="22"/>
  <c r="H12" i="22"/>
  <c r="AB11" i="22"/>
  <c r="Z11" i="22"/>
  <c r="X11" i="22"/>
  <c r="V11" i="22"/>
  <c r="T11" i="22"/>
  <c r="R11" i="22"/>
  <c r="P11" i="22"/>
  <c r="N11" i="22"/>
  <c r="M11" i="22"/>
  <c r="M21" i="22" s="1"/>
  <c r="L11" i="22"/>
  <c r="K11" i="22"/>
  <c r="K21" i="22" s="1"/>
  <c r="J11" i="22"/>
  <c r="H11" i="22"/>
  <c r="AA11" i="22" s="1"/>
  <c r="AA21" i="22" s="1"/>
  <c r="AC21" i="23"/>
  <c r="G21" i="23"/>
  <c r="AB20" i="23"/>
  <c r="AA20" i="23"/>
  <c r="Z20" i="23"/>
  <c r="X20" i="23"/>
  <c r="W20" i="23"/>
  <c r="V20" i="23"/>
  <c r="T20" i="23"/>
  <c r="S20" i="23"/>
  <c r="R20" i="23"/>
  <c r="P20" i="23"/>
  <c r="O20" i="23"/>
  <c r="N20" i="23"/>
  <c r="M20" i="23"/>
  <c r="L20" i="23"/>
  <c r="K20" i="23"/>
  <c r="J20" i="23"/>
  <c r="H20" i="23"/>
  <c r="AB19" i="23"/>
  <c r="Z19" i="23"/>
  <c r="X19" i="23"/>
  <c r="V19" i="23"/>
  <c r="T19" i="23"/>
  <c r="R19" i="23"/>
  <c r="P19" i="23"/>
  <c r="N19" i="23"/>
  <c r="M19" i="23"/>
  <c r="L19" i="23"/>
  <c r="K19" i="23"/>
  <c r="J19" i="23"/>
  <c r="H19" i="23"/>
  <c r="AA19" i="23" s="1"/>
  <c r="AB18" i="23"/>
  <c r="Z18" i="23"/>
  <c r="X18" i="23"/>
  <c r="V18" i="23"/>
  <c r="T18" i="23"/>
  <c r="R18" i="23"/>
  <c r="P18" i="23"/>
  <c r="N18" i="23"/>
  <c r="M18" i="23"/>
  <c r="L18" i="23"/>
  <c r="K18" i="23"/>
  <c r="J18" i="23"/>
  <c r="H18" i="23"/>
  <c r="Q18" i="23" s="1"/>
  <c r="AB17" i="23"/>
  <c r="Z17" i="23"/>
  <c r="X17" i="23"/>
  <c r="V17" i="23"/>
  <c r="T17" i="23"/>
  <c r="R17" i="23"/>
  <c r="P17" i="23"/>
  <c r="N17" i="23"/>
  <c r="M17" i="23"/>
  <c r="L17" i="23"/>
  <c r="K17" i="23"/>
  <c r="J17" i="23"/>
  <c r="H17" i="23"/>
  <c r="AB16" i="23"/>
  <c r="AA16" i="23"/>
  <c r="Z16" i="23"/>
  <c r="X16" i="23"/>
  <c r="W16" i="23"/>
  <c r="V16" i="23"/>
  <c r="T16" i="23"/>
  <c r="S16" i="23"/>
  <c r="R16" i="23"/>
  <c r="P16" i="23"/>
  <c r="O16" i="23"/>
  <c r="N16" i="23"/>
  <c r="M16" i="23"/>
  <c r="L16" i="23"/>
  <c r="K16" i="23"/>
  <c r="J16" i="23"/>
  <c r="H16" i="23"/>
  <c r="AB15" i="23"/>
  <c r="Z15" i="23"/>
  <c r="X15" i="23"/>
  <c r="W15" i="23" s="1"/>
  <c r="V15" i="23"/>
  <c r="T15" i="23"/>
  <c r="S15" i="23" s="1"/>
  <c r="R15" i="23"/>
  <c r="P15" i="23"/>
  <c r="O15" i="23" s="1"/>
  <c r="N15" i="23"/>
  <c r="M15" i="23"/>
  <c r="L15" i="23"/>
  <c r="K15" i="23"/>
  <c r="J15" i="23"/>
  <c r="H15" i="23"/>
  <c r="AA15" i="23" s="1"/>
  <c r="AB14" i="23"/>
  <c r="Z14" i="23"/>
  <c r="X14" i="23"/>
  <c r="V14" i="23"/>
  <c r="T14" i="23"/>
  <c r="R14" i="23"/>
  <c r="P14" i="23"/>
  <c r="N14" i="23"/>
  <c r="M14" i="23"/>
  <c r="L14" i="23"/>
  <c r="K14" i="23"/>
  <c r="J14" i="23"/>
  <c r="H14" i="23"/>
  <c r="H21" i="23" s="1"/>
  <c r="AB13" i="23"/>
  <c r="Z13" i="23"/>
  <c r="X13" i="23"/>
  <c r="V13" i="23"/>
  <c r="T13" i="23"/>
  <c r="R13" i="23"/>
  <c r="P13" i="23"/>
  <c r="N13" i="23"/>
  <c r="M13" i="23"/>
  <c r="L13" i="23"/>
  <c r="K13" i="23"/>
  <c r="J13" i="23"/>
  <c r="H13" i="23"/>
  <c r="AB12" i="23"/>
  <c r="AA12" i="23"/>
  <c r="Z12" i="23"/>
  <c r="X12" i="23"/>
  <c r="W12" i="23"/>
  <c r="V12" i="23"/>
  <c r="T12" i="23"/>
  <c r="S12" i="23"/>
  <c r="R12" i="23"/>
  <c r="P12" i="23"/>
  <c r="O12" i="23"/>
  <c r="N12" i="23"/>
  <c r="M12" i="23"/>
  <c r="L12" i="23"/>
  <c r="K12" i="23"/>
  <c r="J12" i="23"/>
  <c r="H12" i="23"/>
  <c r="AB11" i="23"/>
  <c r="Z11" i="23"/>
  <c r="X11" i="23"/>
  <c r="V11" i="23"/>
  <c r="T11" i="23"/>
  <c r="R11" i="23"/>
  <c r="P11" i="23"/>
  <c r="N11" i="23"/>
  <c r="M11" i="23"/>
  <c r="M21" i="23" s="1"/>
  <c r="L11" i="23"/>
  <c r="K11" i="23"/>
  <c r="K21" i="23" s="1"/>
  <c r="J11" i="23"/>
  <c r="H11" i="23"/>
  <c r="AA11" i="23" s="1"/>
  <c r="AA21" i="23" s="1"/>
  <c r="AC21" i="24"/>
  <c r="G21" i="24"/>
  <c r="AB20" i="24"/>
  <c r="AA20" i="24"/>
  <c r="Z20" i="24"/>
  <c r="X20" i="24"/>
  <c r="W20" i="24"/>
  <c r="V20" i="24"/>
  <c r="T20" i="24"/>
  <c r="S20" i="24"/>
  <c r="R20" i="24"/>
  <c r="P20" i="24"/>
  <c r="O20" i="24"/>
  <c r="N20" i="24"/>
  <c r="M20" i="24"/>
  <c r="L20" i="24"/>
  <c r="K20" i="24"/>
  <c r="J20" i="24"/>
  <c r="H20" i="24"/>
  <c r="AB19" i="24"/>
  <c r="AA19" i="24" s="1"/>
  <c r="Z19" i="24"/>
  <c r="X19" i="24"/>
  <c r="W19" i="24" s="1"/>
  <c r="V19" i="24"/>
  <c r="T19" i="24"/>
  <c r="S19" i="24" s="1"/>
  <c r="R19" i="24"/>
  <c r="P19" i="24"/>
  <c r="O19" i="24" s="1"/>
  <c r="N19" i="24"/>
  <c r="M19" i="24"/>
  <c r="L19" i="24"/>
  <c r="K19" i="24"/>
  <c r="J19" i="24"/>
  <c r="H19" i="24"/>
  <c r="AB18" i="24"/>
  <c r="Z18" i="24"/>
  <c r="X18" i="24"/>
  <c r="V18" i="24"/>
  <c r="T18" i="24"/>
  <c r="R18" i="24"/>
  <c r="P18" i="24"/>
  <c r="N18" i="24"/>
  <c r="M18" i="24"/>
  <c r="L18" i="24"/>
  <c r="K18" i="24"/>
  <c r="J18" i="24"/>
  <c r="H18" i="24"/>
  <c r="Y18" i="24" s="1"/>
  <c r="AB17" i="24"/>
  <c r="Z17" i="24"/>
  <c r="X17" i="24"/>
  <c r="V17" i="24"/>
  <c r="T17" i="24"/>
  <c r="R17" i="24"/>
  <c r="P17" i="24"/>
  <c r="N17" i="24"/>
  <c r="M17" i="24"/>
  <c r="L17" i="24"/>
  <c r="K17" i="24"/>
  <c r="J17" i="24"/>
  <c r="H17" i="24"/>
  <c r="AB16" i="24"/>
  <c r="AA16" i="24"/>
  <c r="Z16" i="24"/>
  <c r="X16" i="24"/>
  <c r="W16" i="24"/>
  <c r="V16" i="24"/>
  <c r="T16" i="24"/>
  <c r="S16" i="24"/>
  <c r="R16" i="24"/>
  <c r="P16" i="24"/>
  <c r="O16" i="24"/>
  <c r="N16" i="24"/>
  <c r="M16" i="24"/>
  <c r="L16" i="24"/>
  <c r="K16" i="24"/>
  <c r="J16" i="24"/>
  <c r="H16" i="24"/>
  <c r="AB15" i="24"/>
  <c r="AA15" i="24" s="1"/>
  <c r="Z15" i="24"/>
  <c r="X15" i="24"/>
  <c r="W15" i="24" s="1"/>
  <c r="V15" i="24"/>
  <c r="T15" i="24"/>
  <c r="S15" i="24" s="1"/>
  <c r="R15" i="24"/>
  <c r="P15" i="24"/>
  <c r="O15" i="24" s="1"/>
  <c r="N15" i="24"/>
  <c r="M15" i="24"/>
  <c r="L15" i="24"/>
  <c r="K15" i="24"/>
  <c r="J15" i="24"/>
  <c r="H15" i="24"/>
  <c r="AB14" i="24"/>
  <c r="Z14" i="24"/>
  <c r="X14" i="24"/>
  <c r="V14" i="24"/>
  <c r="T14" i="24"/>
  <c r="R14" i="24"/>
  <c r="P14" i="24"/>
  <c r="N14" i="24"/>
  <c r="M14" i="24"/>
  <c r="L14" i="24"/>
  <c r="K14" i="24"/>
  <c r="J14" i="24"/>
  <c r="H14" i="24"/>
  <c r="AA14" i="24" s="1"/>
  <c r="AB13" i="24"/>
  <c r="Z13" i="24"/>
  <c r="X13" i="24"/>
  <c r="V13" i="24"/>
  <c r="T13" i="24"/>
  <c r="R13" i="24"/>
  <c r="P13" i="24"/>
  <c r="N13" i="24"/>
  <c r="M13" i="24"/>
  <c r="L13" i="24"/>
  <c r="K13" i="24"/>
  <c r="J13" i="24"/>
  <c r="H13" i="24"/>
  <c r="AB12" i="24"/>
  <c r="AA12" i="24"/>
  <c r="Z12" i="24"/>
  <c r="X12" i="24"/>
  <c r="W12" i="24"/>
  <c r="V12" i="24"/>
  <c r="T12" i="24"/>
  <c r="S12" i="24"/>
  <c r="R12" i="24"/>
  <c r="P12" i="24"/>
  <c r="O12" i="24"/>
  <c r="N12" i="24"/>
  <c r="M12" i="24"/>
  <c r="L12" i="24"/>
  <c r="K12" i="24"/>
  <c r="J12" i="24"/>
  <c r="H12" i="24"/>
  <c r="AB11" i="24"/>
  <c r="AA11" i="24" s="1"/>
  <c r="AA21" i="24" s="1"/>
  <c r="Z11" i="24"/>
  <c r="X11" i="24"/>
  <c r="W11" i="24" s="1"/>
  <c r="W21" i="24" s="1"/>
  <c r="V11" i="24"/>
  <c r="T11" i="24"/>
  <c r="S11" i="24" s="1"/>
  <c r="R11" i="24"/>
  <c r="P11" i="24"/>
  <c r="O11" i="24" s="1"/>
  <c r="O21" i="24" s="1"/>
  <c r="N11" i="24"/>
  <c r="M11" i="24"/>
  <c r="M21" i="24" s="1"/>
  <c r="L11" i="24"/>
  <c r="K11" i="24"/>
  <c r="K21" i="24" s="1"/>
  <c r="J11" i="24"/>
  <c r="H11" i="24"/>
  <c r="AC21" i="25"/>
  <c r="G21" i="25"/>
  <c r="AB20" i="25"/>
  <c r="AA20" i="25"/>
  <c r="Z20" i="25"/>
  <c r="X20" i="25"/>
  <c r="W20" i="25"/>
  <c r="V20" i="25"/>
  <c r="T20" i="25"/>
  <c r="S20" i="25"/>
  <c r="R20" i="25"/>
  <c r="P20" i="25"/>
  <c r="O20" i="25"/>
  <c r="N20" i="25"/>
  <c r="M20" i="25"/>
  <c r="L20" i="25"/>
  <c r="K20" i="25"/>
  <c r="J20" i="25"/>
  <c r="H20" i="25"/>
  <c r="AB19" i="25"/>
  <c r="Z19" i="25"/>
  <c r="X19" i="25"/>
  <c r="V19" i="25"/>
  <c r="T19" i="25"/>
  <c r="R19" i="25"/>
  <c r="P19" i="25"/>
  <c r="N19" i="25"/>
  <c r="M19" i="25"/>
  <c r="L19" i="25"/>
  <c r="K19" i="25"/>
  <c r="J19" i="25"/>
  <c r="H19" i="25"/>
  <c r="AA19" i="25" s="1"/>
  <c r="AB18" i="25"/>
  <c r="Z18" i="25"/>
  <c r="X18" i="25"/>
  <c r="V18" i="25"/>
  <c r="T18" i="25"/>
  <c r="R18" i="25"/>
  <c r="P18" i="25"/>
  <c r="N18" i="25"/>
  <c r="M18" i="25"/>
  <c r="L18" i="25"/>
  <c r="K18" i="25"/>
  <c r="J18" i="25"/>
  <c r="H18" i="25"/>
  <c r="U18" i="25" s="1"/>
  <c r="AB17" i="25"/>
  <c r="Z17" i="25"/>
  <c r="X17" i="25"/>
  <c r="V17" i="25"/>
  <c r="T17" i="25"/>
  <c r="R17" i="25"/>
  <c r="P17" i="25"/>
  <c r="N17" i="25"/>
  <c r="M17" i="25"/>
  <c r="L17" i="25"/>
  <c r="K17" i="25"/>
  <c r="J17" i="25"/>
  <c r="H17" i="25"/>
  <c r="AB16" i="25"/>
  <c r="AA16" i="25"/>
  <c r="Z16" i="25"/>
  <c r="X16" i="25"/>
  <c r="W16" i="25"/>
  <c r="V16" i="25"/>
  <c r="T16" i="25"/>
  <c r="S16" i="25"/>
  <c r="R16" i="25"/>
  <c r="P16" i="25"/>
  <c r="O16" i="25"/>
  <c r="N16" i="25"/>
  <c r="M16" i="25"/>
  <c r="L16" i="25"/>
  <c r="K16" i="25"/>
  <c r="J16" i="25"/>
  <c r="H16" i="25"/>
  <c r="AB15" i="25"/>
  <c r="Z15" i="25"/>
  <c r="X15" i="25"/>
  <c r="V15" i="25"/>
  <c r="T15" i="25"/>
  <c r="R15" i="25"/>
  <c r="P15" i="25"/>
  <c r="N15" i="25"/>
  <c r="M15" i="25"/>
  <c r="L15" i="25"/>
  <c r="K15" i="25"/>
  <c r="J15" i="25"/>
  <c r="H15" i="25"/>
  <c r="AA15" i="25" s="1"/>
  <c r="AB14" i="25"/>
  <c r="Z14" i="25"/>
  <c r="X14" i="25"/>
  <c r="V14" i="25"/>
  <c r="T14" i="25"/>
  <c r="R14" i="25"/>
  <c r="P14" i="25"/>
  <c r="N14" i="25"/>
  <c r="M14" i="25"/>
  <c r="L14" i="25"/>
  <c r="K14" i="25"/>
  <c r="J14" i="25"/>
  <c r="H14" i="25"/>
  <c r="AB13" i="25"/>
  <c r="Z13" i="25"/>
  <c r="X13" i="25"/>
  <c r="V13" i="25"/>
  <c r="T13" i="25"/>
  <c r="R13" i="25"/>
  <c r="P13" i="25"/>
  <c r="N13" i="25"/>
  <c r="M13" i="25"/>
  <c r="L13" i="25"/>
  <c r="K13" i="25"/>
  <c r="J13" i="25"/>
  <c r="H13" i="25"/>
  <c r="AB12" i="25"/>
  <c r="AA12" i="25"/>
  <c r="Z12" i="25"/>
  <c r="X12" i="25"/>
  <c r="W12" i="25"/>
  <c r="V12" i="25"/>
  <c r="T12" i="25"/>
  <c r="S12" i="25"/>
  <c r="R12" i="25"/>
  <c r="P12" i="25"/>
  <c r="O12" i="25"/>
  <c r="N12" i="25"/>
  <c r="M12" i="25"/>
  <c r="L12" i="25"/>
  <c r="K12" i="25"/>
  <c r="J12" i="25"/>
  <c r="H12" i="25"/>
  <c r="AB11" i="25"/>
  <c r="Z11" i="25"/>
  <c r="X11" i="25"/>
  <c r="V11" i="25"/>
  <c r="T11" i="25"/>
  <c r="R11" i="25"/>
  <c r="P11" i="25"/>
  <c r="N11" i="25"/>
  <c r="M11" i="25"/>
  <c r="M21" i="25" s="1"/>
  <c r="L11" i="25"/>
  <c r="K11" i="25"/>
  <c r="K21" i="25" s="1"/>
  <c r="J11" i="25"/>
  <c r="H11" i="25"/>
  <c r="AA11" i="25" s="1"/>
  <c r="AA21" i="25" s="1"/>
  <c r="AC21" i="26"/>
  <c r="G21" i="26"/>
  <c r="AB20" i="26"/>
  <c r="AA20" i="26"/>
  <c r="Z20" i="26"/>
  <c r="X20" i="26"/>
  <c r="W20" i="26"/>
  <c r="V20" i="26"/>
  <c r="T20" i="26"/>
  <c r="S20" i="26"/>
  <c r="R20" i="26"/>
  <c r="P20" i="26"/>
  <c r="O20" i="26"/>
  <c r="N20" i="26"/>
  <c r="M20" i="26"/>
  <c r="L20" i="26"/>
  <c r="K20" i="26"/>
  <c r="J20" i="26"/>
  <c r="H20" i="26"/>
  <c r="AB19" i="26"/>
  <c r="AA19" i="26" s="1"/>
  <c r="Z19" i="26"/>
  <c r="X19" i="26"/>
  <c r="W19" i="26" s="1"/>
  <c r="V19" i="26"/>
  <c r="T19" i="26"/>
  <c r="S19" i="26" s="1"/>
  <c r="R19" i="26"/>
  <c r="P19" i="26"/>
  <c r="O19" i="26" s="1"/>
  <c r="N19" i="26"/>
  <c r="M19" i="26"/>
  <c r="L19" i="26"/>
  <c r="K19" i="26"/>
  <c r="J19" i="26"/>
  <c r="H19" i="26"/>
  <c r="AB18" i="26"/>
  <c r="Z18" i="26"/>
  <c r="X18" i="26"/>
  <c r="V18" i="26"/>
  <c r="T18" i="26"/>
  <c r="R18" i="26"/>
  <c r="P18" i="26"/>
  <c r="N18" i="26"/>
  <c r="M18" i="26"/>
  <c r="L18" i="26"/>
  <c r="K18" i="26"/>
  <c r="J18" i="26"/>
  <c r="H18" i="26"/>
  <c r="U18" i="26" s="1"/>
  <c r="AB17" i="26"/>
  <c r="Z17" i="26"/>
  <c r="X17" i="26"/>
  <c r="V17" i="26"/>
  <c r="T17" i="26"/>
  <c r="R17" i="26"/>
  <c r="P17" i="26"/>
  <c r="N17" i="26"/>
  <c r="M17" i="26"/>
  <c r="L17" i="26"/>
  <c r="K17" i="26"/>
  <c r="J17" i="26"/>
  <c r="H17" i="26"/>
  <c r="AB16" i="26"/>
  <c r="AA16" i="26"/>
  <c r="Z16" i="26"/>
  <c r="X16" i="26"/>
  <c r="W16" i="26"/>
  <c r="V16" i="26"/>
  <c r="T16" i="26"/>
  <c r="S16" i="26"/>
  <c r="R16" i="26"/>
  <c r="P16" i="26"/>
  <c r="O16" i="26"/>
  <c r="N16" i="26"/>
  <c r="M16" i="26"/>
  <c r="L16" i="26"/>
  <c r="K16" i="26"/>
  <c r="J16" i="26"/>
  <c r="H16" i="26"/>
  <c r="AB15" i="26"/>
  <c r="AA15" i="26" s="1"/>
  <c r="Z15" i="26"/>
  <c r="X15" i="26"/>
  <c r="W15" i="26" s="1"/>
  <c r="V15" i="26"/>
  <c r="T15" i="26"/>
  <c r="S15" i="26" s="1"/>
  <c r="R15" i="26"/>
  <c r="P15" i="26"/>
  <c r="O15" i="26" s="1"/>
  <c r="N15" i="26"/>
  <c r="M15" i="26"/>
  <c r="L15" i="26"/>
  <c r="K15" i="26"/>
  <c r="J15" i="26"/>
  <c r="H15" i="26"/>
  <c r="AB14" i="26"/>
  <c r="Z14" i="26"/>
  <c r="X14" i="26"/>
  <c r="V14" i="26"/>
  <c r="T14" i="26"/>
  <c r="R14" i="26"/>
  <c r="P14" i="26"/>
  <c r="N14" i="26"/>
  <c r="M14" i="26"/>
  <c r="L14" i="26"/>
  <c r="K14" i="26"/>
  <c r="J14" i="26"/>
  <c r="H14" i="26"/>
  <c r="H21" i="26" s="1"/>
  <c r="AB13" i="26"/>
  <c r="Z13" i="26"/>
  <c r="X13" i="26"/>
  <c r="V13" i="26"/>
  <c r="T13" i="26"/>
  <c r="R13" i="26"/>
  <c r="P13" i="26"/>
  <c r="N13" i="26"/>
  <c r="M13" i="26"/>
  <c r="L13" i="26"/>
  <c r="K13" i="26"/>
  <c r="J13" i="26"/>
  <c r="H13" i="26"/>
  <c r="AB12" i="26"/>
  <c r="AA12" i="26"/>
  <c r="Z12" i="26"/>
  <c r="X12" i="26"/>
  <c r="W12" i="26"/>
  <c r="V12" i="26"/>
  <c r="T12" i="26"/>
  <c r="S12" i="26"/>
  <c r="R12" i="26"/>
  <c r="P12" i="26"/>
  <c r="O12" i="26"/>
  <c r="N12" i="26"/>
  <c r="M12" i="26"/>
  <c r="L12" i="26"/>
  <c r="K12" i="26"/>
  <c r="J12" i="26"/>
  <c r="H12" i="26"/>
  <c r="AB11" i="26"/>
  <c r="AA11" i="26" s="1"/>
  <c r="AA21" i="26" s="1"/>
  <c r="Z11" i="26"/>
  <c r="X11" i="26"/>
  <c r="W11" i="26" s="1"/>
  <c r="W21" i="26" s="1"/>
  <c r="V11" i="26"/>
  <c r="T11" i="26"/>
  <c r="S11" i="26" s="1"/>
  <c r="R11" i="26"/>
  <c r="P11" i="26"/>
  <c r="O11" i="26" s="1"/>
  <c r="O21" i="26" s="1"/>
  <c r="N11" i="26"/>
  <c r="M11" i="26"/>
  <c r="M21" i="26" s="1"/>
  <c r="L11" i="26"/>
  <c r="K11" i="26"/>
  <c r="K21" i="26" s="1"/>
  <c r="J11" i="26"/>
  <c r="H11" i="26"/>
  <c r="AC21" i="27"/>
  <c r="G21" i="27"/>
  <c r="AB20" i="27"/>
  <c r="AA20" i="27"/>
  <c r="Z20" i="27"/>
  <c r="X20" i="27"/>
  <c r="W20" i="27"/>
  <c r="V20" i="27"/>
  <c r="T20" i="27"/>
  <c r="S20" i="27"/>
  <c r="R20" i="27"/>
  <c r="P20" i="27"/>
  <c r="O20" i="27"/>
  <c r="N20" i="27"/>
  <c r="M20" i="27"/>
  <c r="L20" i="27"/>
  <c r="K20" i="27"/>
  <c r="J20" i="27"/>
  <c r="H20" i="27"/>
  <c r="AB19" i="27"/>
  <c r="Z19" i="27"/>
  <c r="X19" i="27"/>
  <c r="V19" i="27"/>
  <c r="T19" i="27"/>
  <c r="R19" i="27"/>
  <c r="P19" i="27"/>
  <c r="N19" i="27"/>
  <c r="M19" i="27"/>
  <c r="L19" i="27"/>
  <c r="K19" i="27"/>
  <c r="J19" i="27"/>
  <c r="H19" i="27"/>
  <c r="AA19" i="27" s="1"/>
  <c r="AB18" i="27"/>
  <c r="Z18" i="27"/>
  <c r="X18" i="27"/>
  <c r="V18" i="27"/>
  <c r="T18" i="27"/>
  <c r="R18" i="27"/>
  <c r="P18" i="27"/>
  <c r="N18" i="27"/>
  <c r="M18" i="27"/>
  <c r="L18" i="27"/>
  <c r="K18" i="27"/>
  <c r="J18" i="27"/>
  <c r="H18" i="27"/>
  <c r="AB17" i="27"/>
  <c r="Z17" i="27"/>
  <c r="X17" i="27"/>
  <c r="V17" i="27"/>
  <c r="T17" i="27"/>
  <c r="R17" i="27"/>
  <c r="P17" i="27"/>
  <c r="N17" i="27"/>
  <c r="M17" i="27"/>
  <c r="L17" i="27"/>
  <c r="K17" i="27"/>
  <c r="J17" i="27"/>
  <c r="H17" i="27"/>
  <c r="AB16" i="27"/>
  <c r="AA16" i="27"/>
  <c r="Z16" i="27"/>
  <c r="X16" i="27"/>
  <c r="W16" i="27"/>
  <c r="V16" i="27"/>
  <c r="T16" i="27"/>
  <c r="S16" i="27"/>
  <c r="R16" i="27"/>
  <c r="P16" i="27"/>
  <c r="O16" i="27"/>
  <c r="N16" i="27"/>
  <c r="M16" i="27"/>
  <c r="L16" i="27"/>
  <c r="K16" i="27"/>
  <c r="J16" i="27"/>
  <c r="H16" i="27"/>
  <c r="AB15" i="27"/>
  <c r="Z15" i="27"/>
  <c r="X15" i="27"/>
  <c r="V15" i="27"/>
  <c r="T15" i="27"/>
  <c r="S15" i="27" s="1"/>
  <c r="R15" i="27"/>
  <c r="P15" i="27"/>
  <c r="O15" i="27" s="1"/>
  <c r="N15" i="27"/>
  <c r="M15" i="27"/>
  <c r="L15" i="27"/>
  <c r="K15" i="27"/>
  <c r="J15" i="27"/>
  <c r="H15" i="27"/>
  <c r="AA15" i="27" s="1"/>
  <c r="AB14" i="27"/>
  <c r="Z14" i="27"/>
  <c r="X14" i="27"/>
  <c r="V14" i="27"/>
  <c r="T14" i="27"/>
  <c r="R14" i="27"/>
  <c r="P14" i="27"/>
  <c r="N14" i="27"/>
  <c r="M14" i="27"/>
  <c r="L14" i="27"/>
  <c r="K14" i="27"/>
  <c r="J14" i="27"/>
  <c r="H14" i="27"/>
  <c r="H21" i="27" s="1"/>
  <c r="AB13" i="27"/>
  <c r="Z13" i="27"/>
  <c r="X13" i="27"/>
  <c r="V13" i="27"/>
  <c r="T13" i="27"/>
  <c r="R13" i="27"/>
  <c r="P13" i="27"/>
  <c r="N13" i="27"/>
  <c r="M13" i="27"/>
  <c r="L13" i="27"/>
  <c r="K13" i="27"/>
  <c r="J13" i="27"/>
  <c r="H13" i="27"/>
  <c r="AB12" i="27"/>
  <c r="AA12" i="27"/>
  <c r="Z12" i="27"/>
  <c r="X12" i="27"/>
  <c r="W12" i="27"/>
  <c r="V12" i="27"/>
  <c r="T12" i="27"/>
  <c r="S12" i="27"/>
  <c r="R12" i="27"/>
  <c r="P12" i="27"/>
  <c r="O12" i="27"/>
  <c r="N12" i="27"/>
  <c r="M12" i="27"/>
  <c r="L12" i="27"/>
  <c r="K12" i="27"/>
  <c r="J12" i="27"/>
  <c r="H12" i="27"/>
  <c r="AB11" i="27"/>
  <c r="Z11" i="27"/>
  <c r="X11" i="27"/>
  <c r="V11" i="27"/>
  <c r="T11" i="27"/>
  <c r="R11" i="27"/>
  <c r="P11" i="27"/>
  <c r="N11" i="27"/>
  <c r="M11" i="27"/>
  <c r="M21" i="27" s="1"/>
  <c r="L11" i="27"/>
  <c r="K11" i="27"/>
  <c r="K21" i="27" s="1"/>
  <c r="J11" i="27"/>
  <c r="H11" i="27"/>
  <c r="AA11" i="27" s="1"/>
  <c r="AA21" i="27" s="1"/>
  <c r="AC21" i="28"/>
  <c r="G21" i="28"/>
  <c r="AB20" i="28"/>
  <c r="AA20" i="28"/>
  <c r="Z20" i="28"/>
  <c r="X20" i="28"/>
  <c r="W20" i="28"/>
  <c r="V20" i="28"/>
  <c r="T20" i="28"/>
  <c r="S20" i="28"/>
  <c r="R20" i="28"/>
  <c r="P20" i="28"/>
  <c r="O20" i="28"/>
  <c r="N20" i="28"/>
  <c r="M20" i="28"/>
  <c r="L20" i="28"/>
  <c r="K20" i="28"/>
  <c r="J20" i="28"/>
  <c r="H20" i="28"/>
  <c r="AB19" i="28"/>
  <c r="Z19" i="28"/>
  <c r="X19" i="28"/>
  <c r="V19" i="28"/>
  <c r="T19" i="28"/>
  <c r="R19" i="28"/>
  <c r="P19" i="28"/>
  <c r="N19" i="28"/>
  <c r="M19" i="28"/>
  <c r="L19" i="28"/>
  <c r="K19" i="28"/>
  <c r="J19" i="28"/>
  <c r="H19" i="28"/>
  <c r="AA19" i="28" s="1"/>
  <c r="AB18" i="28"/>
  <c r="Z18" i="28"/>
  <c r="X18" i="28"/>
  <c r="V18" i="28"/>
  <c r="T18" i="28"/>
  <c r="R18" i="28"/>
  <c r="P18" i="28"/>
  <c r="N18" i="28"/>
  <c r="M18" i="28"/>
  <c r="L18" i="28"/>
  <c r="K18" i="28"/>
  <c r="J18" i="28"/>
  <c r="H18" i="28"/>
  <c r="AB17" i="28"/>
  <c r="Z17" i="28"/>
  <c r="X17" i="28"/>
  <c r="V17" i="28"/>
  <c r="T17" i="28"/>
  <c r="R17" i="28"/>
  <c r="P17" i="28"/>
  <c r="O17" i="28"/>
  <c r="N17" i="28"/>
  <c r="M17" i="28"/>
  <c r="L17" i="28"/>
  <c r="K17" i="28"/>
  <c r="J17" i="28"/>
  <c r="H17" i="28"/>
  <c r="AB16" i="28"/>
  <c r="AA16" i="28"/>
  <c r="Z16" i="28"/>
  <c r="X16" i="28"/>
  <c r="W16" i="28"/>
  <c r="V16" i="28"/>
  <c r="T16" i="28"/>
  <c r="S16" i="28"/>
  <c r="R16" i="28"/>
  <c r="P16" i="28"/>
  <c r="O16" i="28"/>
  <c r="N16" i="28"/>
  <c r="M16" i="28"/>
  <c r="L16" i="28"/>
  <c r="K16" i="28"/>
  <c r="J16" i="28"/>
  <c r="H16" i="28"/>
  <c r="AB15" i="28"/>
  <c r="Z15" i="28"/>
  <c r="X15" i="28"/>
  <c r="V15" i="28"/>
  <c r="T15" i="28"/>
  <c r="R15" i="28"/>
  <c r="P15" i="28"/>
  <c r="N15" i="28"/>
  <c r="M15" i="28"/>
  <c r="L15" i="28"/>
  <c r="K15" i="28"/>
  <c r="J15" i="28"/>
  <c r="H15" i="28"/>
  <c r="AA15" i="28" s="1"/>
  <c r="AB14" i="28"/>
  <c r="Z14" i="28"/>
  <c r="X14" i="28"/>
  <c r="V14" i="28"/>
  <c r="T14" i="28"/>
  <c r="R14" i="28"/>
  <c r="P14" i="28"/>
  <c r="N14" i="28"/>
  <c r="M14" i="28"/>
  <c r="L14" i="28"/>
  <c r="K14" i="28"/>
  <c r="J14" i="28"/>
  <c r="H14" i="28"/>
  <c r="H21" i="28" s="1"/>
  <c r="AB13" i="28"/>
  <c r="AA13" i="28"/>
  <c r="Z13" i="28"/>
  <c r="X13" i="28"/>
  <c r="W13" i="28"/>
  <c r="V13" i="28"/>
  <c r="T13" i="28"/>
  <c r="S13" i="28"/>
  <c r="R13" i="28"/>
  <c r="P13" i="28"/>
  <c r="O13" i="28"/>
  <c r="N13" i="28"/>
  <c r="M13" i="28"/>
  <c r="L13" i="28"/>
  <c r="K13" i="28"/>
  <c r="J13" i="28"/>
  <c r="H13" i="28"/>
  <c r="AB12" i="28"/>
  <c r="AA12" i="28"/>
  <c r="Z12" i="28"/>
  <c r="X12" i="28"/>
  <c r="W12" i="28"/>
  <c r="V12" i="28"/>
  <c r="T12" i="28"/>
  <c r="S12" i="28"/>
  <c r="R12" i="28"/>
  <c r="P12" i="28"/>
  <c r="O12" i="28"/>
  <c r="N12" i="28"/>
  <c r="M12" i="28"/>
  <c r="L12" i="28"/>
  <c r="K12" i="28"/>
  <c r="J12" i="28"/>
  <c r="H12" i="28"/>
  <c r="AB11" i="28"/>
  <c r="Z11" i="28"/>
  <c r="X11" i="28"/>
  <c r="V11" i="28"/>
  <c r="T11" i="28"/>
  <c r="R11" i="28"/>
  <c r="P11" i="28"/>
  <c r="N11" i="28"/>
  <c r="M11" i="28"/>
  <c r="M21" i="28" s="1"/>
  <c r="L11" i="28"/>
  <c r="K11" i="28"/>
  <c r="K21" i="28" s="1"/>
  <c r="J11" i="28"/>
  <c r="H11" i="28"/>
  <c r="AA11" i="28" s="1"/>
  <c r="AA21" i="28" s="1"/>
  <c r="AC21" i="29"/>
  <c r="G21" i="29"/>
  <c r="AB20" i="29"/>
  <c r="Z20" i="29"/>
  <c r="X20" i="29"/>
  <c r="V20" i="29"/>
  <c r="T20" i="29"/>
  <c r="R20" i="29"/>
  <c r="P20" i="29"/>
  <c r="N20" i="29"/>
  <c r="M20" i="29"/>
  <c r="L20" i="29"/>
  <c r="K20" i="29"/>
  <c r="J20" i="29"/>
  <c r="H20" i="29"/>
  <c r="AB19" i="29"/>
  <c r="AA19" i="29"/>
  <c r="Z19" i="29"/>
  <c r="X19" i="29"/>
  <c r="W19" i="29"/>
  <c r="V19" i="29"/>
  <c r="T19" i="29"/>
  <c r="S19" i="29"/>
  <c r="R19" i="29"/>
  <c r="P19" i="29"/>
  <c r="O19" i="29"/>
  <c r="N19" i="29"/>
  <c r="M19" i="29"/>
  <c r="L19" i="29"/>
  <c r="K19" i="29"/>
  <c r="J19" i="29"/>
  <c r="H19" i="29"/>
  <c r="AB18" i="29"/>
  <c r="AA18" i="29" s="1"/>
  <c r="Z18" i="29"/>
  <c r="X18" i="29"/>
  <c r="W18" i="29" s="1"/>
  <c r="V18" i="29"/>
  <c r="T18" i="29"/>
  <c r="S18" i="29" s="1"/>
  <c r="R18" i="29"/>
  <c r="P18" i="29"/>
  <c r="O18" i="29" s="1"/>
  <c r="N18" i="29"/>
  <c r="M18" i="29"/>
  <c r="L18" i="29"/>
  <c r="K18" i="29"/>
  <c r="J18" i="29"/>
  <c r="H18" i="29"/>
  <c r="AB17" i="29"/>
  <c r="Z17" i="29"/>
  <c r="X17" i="29"/>
  <c r="V17" i="29"/>
  <c r="T17" i="29"/>
  <c r="R17" i="29"/>
  <c r="P17" i="29"/>
  <c r="N17" i="29"/>
  <c r="M17" i="29"/>
  <c r="L17" i="29"/>
  <c r="K17" i="29"/>
  <c r="J17" i="29"/>
  <c r="H17" i="29"/>
  <c r="AA17" i="29" s="1"/>
  <c r="AB16" i="29"/>
  <c r="Z16" i="29"/>
  <c r="X16" i="29"/>
  <c r="V16" i="29"/>
  <c r="T16" i="29"/>
  <c r="R16" i="29"/>
  <c r="P16" i="29"/>
  <c r="N16" i="29"/>
  <c r="M16" i="29"/>
  <c r="L16" i="29"/>
  <c r="K16" i="29"/>
  <c r="J16" i="29"/>
  <c r="H16" i="29"/>
  <c r="AB15" i="29"/>
  <c r="AA15" i="29"/>
  <c r="Z15" i="29"/>
  <c r="X15" i="29"/>
  <c r="W15" i="29"/>
  <c r="V15" i="29"/>
  <c r="T15" i="29"/>
  <c r="S15" i="29"/>
  <c r="R15" i="29"/>
  <c r="P15" i="29"/>
  <c r="O15" i="29"/>
  <c r="N15" i="29"/>
  <c r="M15" i="29"/>
  <c r="L15" i="29"/>
  <c r="K15" i="29"/>
  <c r="J15" i="29"/>
  <c r="H15" i="29"/>
  <c r="AB14" i="29"/>
  <c r="AA14" i="29" s="1"/>
  <c r="Z14" i="29"/>
  <c r="X14" i="29"/>
  <c r="W14" i="29" s="1"/>
  <c r="V14" i="29"/>
  <c r="T14" i="29"/>
  <c r="S14" i="29" s="1"/>
  <c r="R14" i="29"/>
  <c r="P14" i="29"/>
  <c r="O14" i="29" s="1"/>
  <c r="N14" i="29"/>
  <c r="M14" i="29"/>
  <c r="L14" i="29"/>
  <c r="K14" i="29"/>
  <c r="J14" i="29"/>
  <c r="H14" i="29"/>
  <c r="AB13" i="29"/>
  <c r="Z13" i="29"/>
  <c r="X13" i="29"/>
  <c r="V13" i="29"/>
  <c r="T13" i="29"/>
  <c r="R13" i="29"/>
  <c r="P13" i="29"/>
  <c r="N13" i="29"/>
  <c r="M13" i="29"/>
  <c r="L13" i="29"/>
  <c r="K13" i="29"/>
  <c r="J13" i="29"/>
  <c r="H13" i="29"/>
  <c r="AB12" i="29"/>
  <c r="Z12" i="29"/>
  <c r="X12" i="29"/>
  <c r="V12" i="29"/>
  <c r="T12" i="29"/>
  <c r="R12" i="29"/>
  <c r="P12" i="29"/>
  <c r="N12" i="29"/>
  <c r="M12" i="29"/>
  <c r="L12" i="29"/>
  <c r="K12" i="29"/>
  <c r="J12" i="29"/>
  <c r="H12" i="29"/>
  <c r="AB11" i="29"/>
  <c r="AA11" i="29"/>
  <c r="AA21" i="29" s="1"/>
  <c r="Z11" i="29"/>
  <c r="X11" i="29"/>
  <c r="W11" i="29"/>
  <c r="W21" i="29" s="1"/>
  <c r="V11" i="29"/>
  <c r="T11" i="29"/>
  <c r="S11" i="29"/>
  <c r="R11" i="29"/>
  <c r="P11" i="29"/>
  <c r="O11" i="29"/>
  <c r="O21" i="29" s="1"/>
  <c r="N11" i="29"/>
  <c r="M11" i="29"/>
  <c r="M21" i="29" s="1"/>
  <c r="L11" i="29"/>
  <c r="K11" i="29"/>
  <c r="K21" i="29" s="1"/>
  <c r="J11" i="29"/>
  <c r="H11" i="29"/>
  <c r="D17" i="17"/>
  <c r="O17" i="17" s="1"/>
  <c r="O19" i="17" l="1"/>
  <c r="O23" i="17"/>
  <c r="O25" i="17"/>
  <c r="O27" i="17"/>
  <c r="N29" i="17"/>
  <c r="O21" i="17"/>
  <c r="O22" i="17"/>
  <c r="O24" i="17"/>
  <c r="O26" i="17"/>
  <c r="O28" i="17"/>
  <c r="O18" i="17"/>
  <c r="O12" i="19"/>
  <c r="S12" i="19"/>
  <c r="AD12" i="19" s="1"/>
  <c r="W12" i="19"/>
  <c r="AA12" i="19"/>
  <c r="Q14" i="19"/>
  <c r="U14" i="19"/>
  <c r="AD14" i="19" s="1"/>
  <c r="Y14" i="19"/>
  <c r="O16" i="19"/>
  <c r="S16" i="19"/>
  <c r="W16" i="19"/>
  <c r="AA16" i="19"/>
  <c r="AD16" i="19" s="1"/>
  <c r="Q18" i="19"/>
  <c r="AD18" i="19" s="1"/>
  <c r="U18" i="19"/>
  <c r="Y18" i="19"/>
  <c r="O20" i="19"/>
  <c r="S20" i="19"/>
  <c r="AD20" i="19" s="1"/>
  <c r="W20" i="19"/>
  <c r="AA20" i="19"/>
  <c r="H21" i="19"/>
  <c r="Q11" i="19"/>
  <c r="Q21" i="19" s="1"/>
  <c r="U11" i="19"/>
  <c r="U21" i="19" s="1"/>
  <c r="Y11" i="19"/>
  <c r="Y21" i="19" s="1"/>
  <c r="Q15" i="19"/>
  <c r="U15" i="19"/>
  <c r="Y15" i="19"/>
  <c r="AA17" i="19"/>
  <c r="Q19" i="19"/>
  <c r="U19" i="19"/>
  <c r="Y19" i="19"/>
  <c r="Q12" i="19"/>
  <c r="U12" i="19"/>
  <c r="Y12" i="19"/>
  <c r="Q16" i="19"/>
  <c r="U16" i="19"/>
  <c r="Y16" i="19"/>
  <c r="Q20" i="19"/>
  <c r="U20" i="19"/>
  <c r="Y20" i="19"/>
  <c r="O11" i="19"/>
  <c r="O21" i="19" s="1"/>
  <c r="S11" i="19"/>
  <c r="W11" i="19"/>
  <c r="W21" i="19" s="1"/>
  <c r="Q13" i="19"/>
  <c r="U13" i="19"/>
  <c r="AD13" i="19" s="1"/>
  <c r="Y13" i="19"/>
  <c r="O15" i="19"/>
  <c r="S15" i="19"/>
  <c r="W15" i="19"/>
  <c r="AD15" i="19" s="1"/>
  <c r="Q17" i="19"/>
  <c r="AD17" i="19" s="1"/>
  <c r="U17" i="19"/>
  <c r="Y17" i="19"/>
  <c r="O19" i="19"/>
  <c r="S19" i="19"/>
  <c r="AD19" i="19" s="1"/>
  <c r="W19" i="19"/>
  <c r="Q14" i="20"/>
  <c r="U14" i="20"/>
  <c r="Y14" i="20"/>
  <c r="Q18" i="20"/>
  <c r="U18" i="20"/>
  <c r="Y18" i="20"/>
  <c r="H21" i="20"/>
  <c r="Q11" i="20"/>
  <c r="Q21" i="20" s="1"/>
  <c r="U11" i="20"/>
  <c r="U21" i="20" s="1"/>
  <c r="Y11" i="20"/>
  <c r="Y21" i="20" s="1"/>
  <c r="O13" i="20"/>
  <c r="S13" i="20"/>
  <c r="S21" i="20" s="1"/>
  <c r="W13" i="20"/>
  <c r="AA13" i="20"/>
  <c r="AD13" i="20" s="1"/>
  <c r="Q15" i="20"/>
  <c r="U15" i="20"/>
  <c r="Y15" i="20"/>
  <c r="AD15" i="20" s="1"/>
  <c r="O17" i="20"/>
  <c r="S17" i="20"/>
  <c r="W17" i="20"/>
  <c r="AA17" i="20"/>
  <c r="AD17" i="20" s="1"/>
  <c r="Q19" i="20"/>
  <c r="AD19" i="20" s="1"/>
  <c r="U19" i="20"/>
  <c r="Y19" i="20"/>
  <c r="Q12" i="20"/>
  <c r="AD12" i="20" s="1"/>
  <c r="U12" i="20"/>
  <c r="Y12" i="20"/>
  <c r="O14" i="20"/>
  <c r="S14" i="20"/>
  <c r="AD14" i="20" s="1"/>
  <c r="W14" i="20"/>
  <c r="Q16" i="20"/>
  <c r="U16" i="20"/>
  <c r="Y16" i="20"/>
  <c r="AD16" i="20" s="1"/>
  <c r="O18" i="20"/>
  <c r="AD18" i="20" s="1"/>
  <c r="S18" i="20"/>
  <c r="W18" i="20"/>
  <c r="Q20" i="20"/>
  <c r="AD20" i="20" s="1"/>
  <c r="U20" i="20"/>
  <c r="Y20" i="20"/>
  <c r="Q13" i="20"/>
  <c r="U13" i="20"/>
  <c r="Y13" i="20"/>
  <c r="Q17" i="20"/>
  <c r="U17" i="20"/>
  <c r="Y17" i="20"/>
  <c r="Q14" i="21"/>
  <c r="Y14" i="21"/>
  <c r="U18" i="21"/>
  <c r="H21" i="21"/>
  <c r="Q11" i="21"/>
  <c r="Q21" i="21" s="1"/>
  <c r="Y11" i="21"/>
  <c r="Y21" i="21" s="1"/>
  <c r="Q15" i="21"/>
  <c r="Y15" i="21"/>
  <c r="U19" i="21"/>
  <c r="Q12" i="21"/>
  <c r="AD12" i="21" s="1"/>
  <c r="U12" i="21"/>
  <c r="Y12" i="21"/>
  <c r="O14" i="21"/>
  <c r="S14" i="21"/>
  <c r="AD14" i="21" s="1"/>
  <c r="W14" i="21"/>
  <c r="AA14" i="21"/>
  <c r="Q16" i="21"/>
  <c r="U16" i="21"/>
  <c r="AD16" i="21" s="1"/>
  <c r="Y16" i="21"/>
  <c r="O18" i="21"/>
  <c r="S18" i="21"/>
  <c r="W18" i="21"/>
  <c r="AA18" i="21"/>
  <c r="Q20" i="21"/>
  <c r="AD20" i="21" s="1"/>
  <c r="U20" i="21"/>
  <c r="Y20" i="21"/>
  <c r="U14" i="21"/>
  <c r="Q18" i="21"/>
  <c r="AD18" i="21" s="1"/>
  <c r="U11" i="21"/>
  <c r="U21" i="21" s="1"/>
  <c r="U15" i="21"/>
  <c r="Q19" i="21"/>
  <c r="Y19" i="21"/>
  <c r="O11" i="21"/>
  <c r="O21" i="21" s="1"/>
  <c r="S11" i="21"/>
  <c r="W11" i="21"/>
  <c r="W21" i="21" s="1"/>
  <c r="Q13" i="21"/>
  <c r="AD13" i="21" s="1"/>
  <c r="U13" i="21"/>
  <c r="Y13" i="21"/>
  <c r="O15" i="21"/>
  <c r="S15" i="21"/>
  <c r="AD15" i="21" s="1"/>
  <c r="W15" i="21"/>
  <c r="Q17" i="21"/>
  <c r="AD17" i="21" s="1"/>
  <c r="U17" i="21"/>
  <c r="Y17" i="21"/>
  <c r="O19" i="21"/>
  <c r="S19" i="21"/>
  <c r="AD19" i="21" s="1"/>
  <c r="W19" i="21"/>
  <c r="U18" i="22"/>
  <c r="H21" i="22"/>
  <c r="Q19" i="22"/>
  <c r="U19" i="22"/>
  <c r="Y19" i="22"/>
  <c r="U14" i="22"/>
  <c r="Q11" i="22"/>
  <c r="Q21" i="22" s="1"/>
  <c r="Y11" i="22"/>
  <c r="Y21" i="22" s="1"/>
  <c r="Q12" i="22"/>
  <c r="AD12" i="22" s="1"/>
  <c r="U12" i="22"/>
  <c r="Y12" i="22"/>
  <c r="O14" i="22"/>
  <c r="S14" i="22"/>
  <c r="AD14" i="22" s="1"/>
  <c r="W14" i="22"/>
  <c r="AA14" i="22"/>
  <c r="Q16" i="22"/>
  <c r="AD16" i="22" s="1"/>
  <c r="U16" i="22"/>
  <c r="Y16" i="22"/>
  <c r="O18" i="22"/>
  <c r="S18" i="22"/>
  <c r="AD18" i="22" s="1"/>
  <c r="W18" i="22"/>
  <c r="AA18" i="22"/>
  <c r="Q20" i="22"/>
  <c r="AD20" i="22" s="1"/>
  <c r="U20" i="22"/>
  <c r="Y20" i="22"/>
  <c r="Q14" i="22"/>
  <c r="Y14" i="22"/>
  <c r="Q18" i="22"/>
  <c r="U11" i="22"/>
  <c r="U21" i="22" s="1"/>
  <c r="Q15" i="22"/>
  <c r="U15" i="22"/>
  <c r="Y15" i="22"/>
  <c r="O11" i="22"/>
  <c r="O21" i="22" s="1"/>
  <c r="S11" i="22"/>
  <c r="W11" i="22"/>
  <c r="W21" i="22" s="1"/>
  <c r="Q13" i="22"/>
  <c r="U13" i="22"/>
  <c r="Y13" i="22"/>
  <c r="AD13" i="22" s="1"/>
  <c r="O15" i="22"/>
  <c r="S15" i="22"/>
  <c r="AD15" i="22" s="1"/>
  <c r="W15" i="22"/>
  <c r="Q17" i="22"/>
  <c r="AD17" i="22" s="1"/>
  <c r="U17" i="22"/>
  <c r="Y17" i="22"/>
  <c r="O19" i="22"/>
  <c r="S19" i="22"/>
  <c r="AD19" i="22" s="1"/>
  <c r="W19" i="22"/>
  <c r="AD16" i="23"/>
  <c r="U14" i="23"/>
  <c r="Q11" i="23"/>
  <c r="Q21" i="23" s="1"/>
  <c r="U11" i="23"/>
  <c r="U21" i="23" s="1"/>
  <c r="Y11" i="23"/>
  <c r="Y21" i="23" s="1"/>
  <c r="O13" i="23"/>
  <c r="S13" i="23"/>
  <c r="W13" i="23"/>
  <c r="AA13" i="23"/>
  <c r="AD13" i="23" s="1"/>
  <c r="Q15" i="23"/>
  <c r="U15" i="23"/>
  <c r="Y15" i="23"/>
  <c r="AD15" i="23"/>
  <c r="O17" i="23"/>
  <c r="S17" i="23"/>
  <c r="AD17" i="23" s="1"/>
  <c r="W17" i="23"/>
  <c r="AA17" i="23"/>
  <c r="Q19" i="23"/>
  <c r="U19" i="23"/>
  <c r="Y19" i="23"/>
  <c r="Q14" i="23"/>
  <c r="Y14" i="23"/>
  <c r="U18" i="23"/>
  <c r="Y18" i="23"/>
  <c r="Q12" i="23"/>
  <c r="AD12" i="23" s="1"/>
  <c r="U12" i="23"/>
  <c r="Y12" i="23"/>
  <c r="O14" i="23"/>
  <c r="S14" i="23"/>
  <c r="W14" i="23"/>
  <c r="AA14" i="23"/>
  <c r="AD14" i="23" s="1"/>
  <c r="Q16" i="23"/>
  <c r="U16" i="23"/>
  <c r="Y16" i="23"/>
  <c r="O18" i="23"/>
  <c r="S18" i="23"/>
  <c r="AD18" i="23" s="1"/>
  <c r="W18" i="23"/>
  <c r="AA18" i="23"/>
  <c r="Q20" i="23"/>
  <c r="AD20" i="23" s="1"/>
  <c r="U20" i="23"/>
  <c r="Y20" i="23"/>
  <c r="O11" i="23"/>
  <c r="O21" i="23" s="1"/>
  <c r="S11" i="23"/>
  <c r="S21" i="23" s="1"/>
  <c r="AD21" i="23" s="1"/>
  <c r="W11" i="23"/>
  <c r="W21" i="23" s="1"/>
  <c r="Q13" i="23"/>
  <c r="U13" i="23"/>
  <c r="Y13" i="23"/>
  <c r="Q17" i="23"/>
  <c r="U17" i="23"/>
  <c r="Y17" i="23"/>
  <c r="O19" i="23"/>
  <c r="AD19" i="23" s="1"/>
  <c r="S19" i="23"/>
  <c r="W19" i="23"/>
  <c r="H21" i="24"/>
  <c r="Q14" i="24"/>
  <c r="U14" i="24"/>
  <c r="U18" i="24"/>
  <c r="Q11" i="24"/>
  <c r="Q21" i="24" s="1"/>
  <c r="U11" i="24"/>
  <c r="U21" i="24" s="1"/>
  <c r="Y11" i="24"/>
  <c r="Y21" i="24" s="1"/>
  <c r="O13" i="24"/>
  <c r="S13" i="24"/>
  <c r="AD13" i="24" s="1"/>
  <c r="W13" i="24"/>
  <c r="AA13" i="24"/>
  <c r="Q15" i="24"/>
  <c r="AD15" i="24" s="1"/>
  <c r="U15" i="24"/>
  <c r="Y15" i="24"/>
  <c r="O17" i="24"/>
  <c r="S17" i="24"/>
  <c r="W17" i="24"/>
  <c r="AA17" i="24"/>
  <c r="Q19" i="24"/>
  <c r="AD19" i="24" s="1"/>
  <c r="U19" i="24"/>
  <c r="Y19" i="24"/>
  <c r="Y14" i="24"/>
  <c r="Q12" i="24"/>
  <c r="AD12" i="24" s="1"/>
  <c r="U12" i="24"/>
  <c r="Y12" i="24"/>
  <c r="O14" i="24"/>
  <c r="S14" i="24"/>
  <c r="AD14" i="24" s="1"/>
  <c r="W14" i="24"/>
  <c r="Q16" i="24"/>
  <c r="AD16" i="24" s="1"/>
  <c r="U16" i="24"/>
  <c r="Y16" i="24"/>
  <c r="O18" i="24"/>
  <c r="S18" i="24"/>
  <c r="AD18" i="24" s="1"/>
  <c r="W18" i="24"/>
  <c r="AA18" i="24"/>
  <c r="Q20" i="24"/>
  <c r="U20" i="24"/>
  <c r="AD20" i="24" s="1"/>
  <c r="Y20" i="24"/>
  <c r="Q18" i="24"/>
  <c r="Q13" i="24"/>
  <c r="U13" i="24"/>
  <c r="Y13" i="24"/>
  <c r="Q17" i="24"/>
  <c r="AD17" i="24" s="1"/>
  <c r="U17" i="24"/>
  <c r="Y17" i="24"/>
  <c r="O13" i="25"/>
  <c r="S13" i="25"/>
  <c r="AD13" i="25" s="1"/>
  <c r="W13" i="25"/>
  <c r="AA13" i="25"/>
  <c r="Q15" i="25"/>
  <c r="U15" i="25"/>
  <c r="Y15" i="25"/>
  <c r="O17" i="25"/>
  <c r="S17" i="25"/>
  <c r="AD17" i="25" s="1"/>
  <c r="W17" i="25"/>
  <c r="AA17" i="25"/>
  <c r="Q19" i="25"/>
  <c r="U19" i="25"/>
  <c r="Y19" i="25"/>
  <c r="U14" i="25"/>
  <c r="Q18" i="25"/>
  <c r="Y18" i="25"/>
  <c r="H21" i="25"/>
  <c r="U11" i="25"/>
  <c r="U21" i="25" s="1"/>
  <c r="Q12" i="25"/>
  <c r="AD12" i="25" s="1"/>
  <c r="U12" i="25"/>
  <c r="Y12" i="25"/>
  <c r="O14" i="25"/>
  <c r="S14" i="25"/>
  <c r="W14" i="25"/>
  <c r="AA14" i="25"/>
  <c r="Q16" i="25"/>
  <c r="U16" i="25"/>
  <c r="Y16" i="25"/>
  <c r="AD16" i="25" s="1"/>
  <c r="O18" i="25"/>
  <c r="S18" i="25"/>
  <c r="AD18" i="25" s="1"/>
  <c r="W18" i="25"/>
  <c r="AA18" i="25"/>
  <c r="Q20" i="25"/>
  <c r="AD20" i="25" s="1"/>
  <c r="U20" i="25"/>
  <c r="Y20" i="25"/>
  <c r="Q14" i="25"/>
  <c r="AD14" i="25" s="1"/>
  <c r="Y14" i="25"/>
  <c r="Q11" i="25"/>
  <c r="Q21" i="25" s="1"/>
  <c r="Y11" i="25"/>
  <c r="Y21" i="25" s="1"/>
  <c r="O11" i="25"/>
  <c r="O21" i="25" s="1"/>
  <c r="S11" i="25"/>
  <c r="W11" i="25"/>
  <c r="W21" i="25" s="1"/>
  <c r="Q13" i="25"/>
  <c r="U13" i="25"/>
  <c r="Y13" i="25"/>
  <c r="O15" i="25"/>
  <c r="S15" i="25"/>
  <c r="AD15" i="25" s="1"/>
  <c r="W15" i="25"/>
  <c r="Q17" i="25"/>
  <c r="U17" i="25"/>
  <c r="Y17" i="25"/>
  <c r="O19" i="25"/>
  <c r="S19" i="25"/>
  <c r="AD19" i="25" s="1"/>
  <c r="W19" i="25"/>
  <c r="Q14" i="26"/>
  <c r="Q11" i="26"/>
  <c r="Q21" i="26" s="1"/>
  <c r="U11" i="26"/>
  <c r="U21" i="26" s="1"/>
  <c r="Y11" i="26"/>
  <c r="Y21" i="26" s="1"/>
  <c r="O13" i="26"/>
  <c r="S13" i="26"/>
  <c r="AD13" i="26" s="1"/>
  <c r="W13" i="26"/>
  <c r="AA13" i="26"/>
  <c r="Q15" i="26"/>
  <c r="U15" i="26"/>
  <c r="AD15" i="26" s="1"/>
  <c r="Y15" i="26"/>
  <c r="O17" i="26"/>
  <c r="S17" i="26"/>
  <c r="W17" i="26"/>
  <c r="AA17" i="26"/>
  <c r="AD17" i="26" s="1"/>
  <c r="Q19" i="26"/>
  <c r="AD19" i="26" s="1"/>
  <c r="U19" i="26"/>
  <c r="Y19" i="26"/>
  <c r="Q18" i="26"/>
  <c r="Y18" i="26"/>
  <c r="Q12" i="26"/>
  <c r="AD12" i="26" s="1"/>
  <c r="U12" i="26"/>
  <c r="Y12" i="26"/>
  <c r="O14" i="26"/>
  <c r="S14" i="26"/>
  <c r="AD14" i="26" s="1"/>
  <c r="W14" i="26"/>
  <c r="AA14" i="26"/>
  <c r="Q16" i="26"/>
  <c r="U16" i="26"/>
  <c r="AD16" i="26" s="1"/>
  <c r="Y16" i="26"/>
  <c r="O18" i="26"/>
  <c r="S18" i="26"/>
  <c r="AD18" i="26" s="1"/>
  <c r="W18" i="26"/>
  <c r="AA18" i="26"/>
  <c r="Q20" i="26"/>
  <c r="AD20" i="26" s="1"/>
  <c r="U20" i="26"/>
  <c r="Y20" i="26"/>
  <c r="U14" i="26"/>
  <c r="Y14" i="26"/>
  <c r="Q13" i="26"/>
  <c r="U13" i="26"/>
  <c r="Y13" i="26"/>
  <c r="Q17" i="26"/>
  <c r="U17" i="26"/>
  <c r="Y17" i="26"/>
  <c r="Y18" i="27"/>
  <c r="Q11" i="27"/>
  <c r="Q21" i="27" s="1"/>
  <c r="U11" i="27"/>
  <c r="U21" i="27" s="1"/>
  <c r="Y11" i="27"/>
  <c r="Y21" i="27" s="1"/>
  <c r="O13" i="27"/>
  <c r="S13" i="27"/>
  <c r="AD13" i="27" s="1"/>
  <c r="W13" i="27"/>
  <c r="AA13" i="27"/>
  <c r="Q15" i="27"/>
  <c r="U15" i="27"/>
  <c r="Y15" i="27"/>
  <c r="AD15" i="27"/>
  <c r="O17" i="27"/>
  <c r="S17" i="27"/>
  <c r="AD17" i="27" s="1"/>
  <c r="W17" i="27"/>
  <c r="AA17" i="27"/>
  <c r="Q19" i="27"/>
  <c r="U19" i="27"/>
  <c r="Y19" i="27"/>
  <c r="Q14" i="27"/>
  <c r="U14" i="27"/>
  <c r="Y14" i="27"/>
  <c r="Q18" i="27"/>
  <c r="Q12" i="27"/>
  <c r="AD12" i="27" s="1"/>
  <c r="U12" i="27"/>
  <c r="Y12" i="27"/>
  <c r="O14" i="27"/>
  <c r="S14" i="27"/>
  <c r="W14" i="27"/>
  <c r="AA14" i="27"/>
  <c r="AD14" i="27" s="1"/>
  <c r="Q16" i="27"/>
  <c r="AD16" i="27" s="1"/>
  <c r="U16" i="27"/>
  <c r="Y16" i="27"/>
  <c r="O18" i="27"/>
  <c r="AD18" i="27" s="1"/>
  <c r="S18" i="27"/>
  <c r="W18" i="27"/>
  <c r="AA18" i="27"/>
  <c r="Q20" i="27"/>
  <c r="AD20" i="27" s="1"/>
  <c r="U20" i="27"/>
  <c r="Y20" i="27"/>
  <c r="U18" i="27"/>
  <c r="O11" i="27"/>
  <c r="O21" i="27" s="1"/>
  <c r="S11" i="27"/>
  <c r="S21" i="27" s="1"/>
  <c r="AD21" i="27" s="1"/>
  <c r="W11" i="27"/>
  <c r="W21" i="27" s="1"/>
  <c r="Q13" i="27"/>
  <c r="U13" i="27"/>
  <c r="Y13" i="27"/>
  <c r="W15" i="27"/>
  <c r="Q17" i="27"/>
  <c r="U17" i="27"/>
  <c r="Y17" i="27"/>
  <c r="O19" i="27"/>
  <c r="S19" i="27"/>
  <c r="W19" i="27"/>
  <c r="AD19" i="27" s="1"/>
  <c r="AD16" i="28"/>
  <c r="U14" i="28"/>
  <c r="U18" i="28"/>
  <c r="U11" i="28"/>
  <c r="U21" i="28" s="1"/>
  <c r="Q15" i="28"/>
  <c r="U15" i="28"/>
  <c r="Y15" i="28"/>
  <c r="S17" i="28"/>
  <c r="AD17" i="28" s="1"/>
  <c r="W17" i="28"/>
  <c r="AA17" i="28"/>
  <c r="Q19" i="28"/>
  <c r="U19" i="28"/>
  <c r="Y19" i="28"/>
  <c r="Q11" i="28"/>
  <c r="Q21" i="28" s="1"/>
  <c r="Y11" i="28"/>
  <c r="Y21" i="28" s="1"/>
  <c r="Q12" i="28"/>
  <c r="AD12" i="28" s="1"/>
  <c r="U12" i="28"/>
  <c r="Y12" i="28"/>
  <c r="O14" i="28"/>
  <c r="S14" i="28"/>
  <c r="AD14" i="28" s="1"/>
  <c r="W14" i="28"/>
  <c r="AA14" i="28"/>
  <c r="Q16" i="28"/>
  <c r="U16" i="28"/>
  <c r="Y16" i="28"/>
  <c r="O18" i="28"/>
  <c r="S18" i="28"/>
  <c r="AD18" i="28" s="1"/>
  <c r="W18" i="28"/>
  <c r="AA18" i="28"/>
  <c r="Q20" i="28"/>
  <c r="AD20" i="28" s="1"/>
  <c r="U20" i="28"/>
  <c r="Y20" i="28"/>
  <c r="Q14" i="28"/>
  <c r="Y14" i="28"/>
  <c r="Q18" i="28"/>
  <c r="Y18" i="28"/>
  <c r="O11" i="28"/>
  <c r="O21" i="28" s="1"/>
  <c r="S11" i="28"/>
  <c r="W11" i="28"/>
  <c r="W21" i="28" s="1"/>
  <c r="Q13" i="28"/>
  <c r="AD13" i="28" s="1"/>
  <c r="U13" i="28"/>
  <c r="Y13" i="28"/>
  <c r="O15" i="28"/>
  <c r="S15" i="28"/>
  <c r="AD15" i="28" s="1"/>
  <c r="W15" i="28"/>
  <c r="Q17" i="28"/>
  <c r="U17" i="28"/>
  <c r="Y17" i="28"/>
  <c r="O19" i="28"/>
  <c r="S19" i="28"/>
  <c r="AD19" i="28" s="1"/>
  <c r="W19" i="28"/>
  <c r="Y13" i="29"/>
  <c r="U17" i="29"/>
  <c r="O12" i="29"/>
  <c r="S12" i="29"/>
  <c r="S21" i="29" s="1"/>
  <c r="W12" i="29"/>
  <c r="AA12" i="29"/>
  <c r="AD12" i="29" s="1"/>
  <c r="Q14" i="29"/>
  <c r="AD14" i="29" s="1"/>
  <c r="U14" i="29"/>
  <c r="Y14" i="29"/>
  <c r="O16" i="29"/>
  <c r="S16" i="29"/>
  <c r="AD16" i="29" s="1"/>
  <c r="W16" i="29"/>
  <c r="AA16" i="29"/>
  <c r="Q18" i="29"/>
  <c r="AD18" i="29" s="1"/>
  <c r="U18" i="29"/>
  <c r="Y18" i="29"/>
  <c r="O20" i="29"/>
  <c r="S20" i="29"/>
  <c r="AD20" i="29" s="1"/>
  <c r="W20" i="29"/>
  <c r="AA20" i="29"/>
  <c r="H21" i="29"/>
  <c r="Q13" i="29"/>
  <c r="Q17" i="29"/>
  <c r="Y17" i="29"/>
  <c r="Q11" i="29"/>
  <c r="Q21" i="29" s="1"/>
  <c r="U11" i="29"/>
  <c r="U21" i="29" s="1"/>
  <c r="Y11" i="29"/>
  <c r="Y21" i="29" s="1"/>
  <c r="O13" i="29"/>
  <c r="S13" i="29"/>
  <c r="AD13" i="29" s="1"/>
  <c r="W13" i="29"/>
  <c r="AA13" i="29"/>
  <c r="Q15" i="29"/>
  <c r="U15" i="29"/>
  <c r="AD15" i="29" s="1"/>
  <c r="Y15" i="29"/>
  <c r="O17" i="29"/>
  <c r="S17" i="29"/>
  <c r="AD17" i="29" s="1"/>
  <c r="W17" i="29"/>
  <c r="Q19" i="29"/>
  <c r="AD19" i="29" s="1"/>
  <c r="U19" i="29"/>
  <c r="Y19" i="29"/>
  <c r="U13" i="29"/>
  <c r="Q12" i="29"/>
  <c r="U12" i="29"/>
  <c r="Y12" i="29"/>
  <c r="Q16" i="29"/>
  <c r="U16" i="29"/>
  <c r="Y16" i="29"/>
  <c r="Q20" i="29"/>
  <c r="U20" i="29"/>
  <c r="Y20" i="29"/>
  <c r="S21" i="19" l="1"/>
  <c r="AD21" i="19" s="1"/>
  <c r="AD11" i="19"/>
  <c r="AD21" i="20"/>
  <c r="AD11" i="20"/>
  <c r="S21" i="21"/>
  <c r="AD21" i="21" s="1"/>
  <c r="AD11" i="21"/>
  <c r="S21" i="22"/>
  <c r="AD21" i="22" s="1"/>
  <c r="AD11" i="22"/>
  <c r="AD11" i="23"/>
  <c r="AD21" i="24"/>
  <c r="AD11" i="24"/>
  <c r="S21" i="24"/>
  <c r="S21" i="25"/>
  <c r="AD21" i="25" s="1"/>
  <c r="AD11" i="25"/>
  <c r="AD11" i="26"/>
  <c r="S21" i="26"/>
  <c r="AD21" i="26" s="1"/>
  <c r="AD11" i="27"/>
  <c r="S21" i="28"/>
  <c r="AD21" i="28" s="1"/>
  <c r="AD11" i="28"/>
  <c r="AD11" i="29"/>
  <c r="AD21" i="29"/>
  <c r="M12" i="14" l="1"/>
  <c r="M13" i="14"/>
  <c r="M14" i="14"/>
  <c r="M15" i="14"/>
  <c r="M16" i="14"/>
  <c r="AD16" i="14" s="1"/>
  <c r="M17" i="14"/>
  <c r="M18" i="14"/>
  <c r="AD18" i="14" s="1"/>
  <c r="M19" i="14"/>
  <c r="M20" i="14"/>
  <c r="AD20" i="14" s="1"/>
  <c r="K13" i="14"/>
  <c r="K14" i="14"/>
  <c r="K15" i="14"/>
  <c r="AD15" i="14" s="1"/>
  <c r="K16" i="14"/>
  <c r="K17" i="14"/>
  <c r="K18" i="14"/>
  <c r="K19" i="14"/>
  <c r="AD19" i="14" s="1"/>
  <c r="K20" i="14"/>
  <c r="M11" i="14"/>
  <c r="K11" i="14"/>
  <c r="AD13" i="14"/>
  <c r="AD14" i="14"/>
  <c r="AD17" i="14"/>
  <c r="AC21" i="14"/>
  <c r="L11" i="14"/>
  <c r="H18" i="14"/>
  <c r="J18" i="14"/>
  <c r="L18" i="14"/>
  <c r="N18" i="14"/>
  <c r="P18" i="14"/>
  <c r="R18" i="14"/>
  <c r="Q18" i="14" s="1"/>
  <c r="T18" i="14"/>
  <c r="S18" i="14" s="1"/>
  <c r="V18" i="14"/>
  <c r="U18" i="14" s="1"/>
  <c r="X18" i="14"/>
  <c r="W18" i="14" s="1"/>
  <c r="Z18" i="14"/>
  <c r="Y18" i="14" s="1"/>
  <c r="AB18" i="14"/>
  <c r="AA18" i="14" s="1"/>
  <c r="H19" i="14"/>
  <c r="J19" i="14"/>
  <c r="L19" i="14"/>
  <c r="N19" i="14"/>
  <c r="P19" i="14"/>
  <c r="R19" i="14"/>
  <c r="T19" i="14"/>
  <c r="V19" i="14"/>
  <c r="X19" i="14"/>
  <c r="Z19" i="14"/>
  <c r="AB19" i="14"/>
  <c r="Z13" i="14"/>
  <c r="Z14" i="14"/>
  <c r="Z15" i="14"/>
  <c r="Z16" i="14"/>
  <c r="Z17" i="14"/>
  <c r="Z20" i="14"/>
  <c r="Z11" i="14"/>
  <c r="Y19" i="14" l="1"/>
  <c r="Q19" i="14"/>
  <c r="U19" i="14"/>
  <c r="AA19" i="14"/>
  <c r="W19" i="14"/>
  <c r="S19" i="14"/>
  <c r="O19" i="14"/>
  <c r="O18" i="14"/>
  <c r="H11" i="14" l="1"/>
  <c r="Y11" i="14" l="1"/>
  <c r="H12" i="14" l="1"/>
  <c r="Z12" i="14" s="1"/>
  <c r="H13" i="14"/>
  <c r="Y13" i="14" s="1"/>
  <c r="H14" i="14"/>
  <c r="Y14" i="14" s="1"/>
  <c r="H15" i="14"/>
  <c r="Y15" i="14" s="1"/>
  <c r="H16" i="14"/>
  <c r="Y16" i="14" s="1"/>
  <c r="H17" i="14"/>
  <c r="Y17" i="14" s="1"/>
  <c r="H20" i="14"/>
  <c r="Y20" i="14" s="1"/>
  <c r="T11" i="14" l="1"/>
  <c r="R11" i="14"/>
  <c r="AB11" i="14"/>
  <c r="AA11" i="14" s="1"/>
  <c r="V11" i="14"/>
  <c r="N11" i="14"/>
  <c r="P11" i="14"/>
  <c r="X11" i="14"/>
  <c r="T12" i="14"/>
  <c r="T13" i="14"/>
  <c r="R13" i="14"/>
  <c r="AB13" i="14"/>
  <c r="V13" i="14"/>
  <c r="L13" i="14"/>
  <c r="N13" i="14"/>
  <c r="P13" i="14"/>
  <c r="X13" i="14"/>
  <c r="T14" i="14"/>
  <c r="R14" i="14"/>
  <c r="Q14" i="14" s="1"/>
  <c r="AB14" i="14"/>
  <c r="AA14" i="14" s="1"/>
  <c r="V14" i="14"/>
  <c r="L14" i="14"/>
  <c r="N14" i="14"/>
  <c r="P14" i="14"/>
  <c r="O14" i="14" s="1"/>
  <c r="X14" i="14"/>
  <c r="W14" i="14" s="1"/>
  <c r="T15" i="14"/>
  <c r="R15" i="14"/>
  <c r="AB15" i="14"/>
  <c r="V15" i="14"/>
  <c r="L15" i="14"/>
  <c r="N15" i="14"/>
  <c r="P15" i="14"/>
  <c r="X15" i="14"/>
  <c r="J11" i="14"/>
  <c r="J13" i="14"/>
  <c r="J14" i="14"/>
  <c r="J15" i="14"/>
  <c r="J16" i="14"/>
  <c r="R12" i="14"/>
  <c r="G21" i="14"/>
  <c r="X20" i="14"/>
  <c r="P20" i="14"/>
  <c r="N20" i="14"/>
  <c r="L20" i="14"/>
  <c r="V20" i="14"/>
  <c r="AB20" i="14"/>
  <c r="R20" i="14"/>
  <c r="T20" i="14"/>
  <c r="S20" i="14" s="1"/>
  <c r="J20" i="14"/>
  <c r="X17" i="14"/>
  <c r="P17" i="14"/>
  <c r="N17" i="14"/>
  <c r="L17" i="14"/>
  <c r="V17" i="14"/>
  <c r="AB17" i="14"/>
  <c r="R17" i="14"/>
  <c r="T17" i="14"/>
  <c r="J17" i="14"/>
  <c r="X16" i="14"/>
  <c r="P16" i="14"/>
  <c r="N16" i="14"/>
  <c r="L16" i="14"/>
  <c r="V16" i="14"/>
  <c r="AB16" i="14"/>
  <c r="R16" i="14"/>
  <c r="T16" i="14"/>
  <c r="S16" i="14" s="1"/>
  <c r="O13" i="14" l="1"/>
  <c r="S13" i="14"/>
  <c r="J12" i="14"/>
  <c r="U13" i="14"/>
  <c r="L12" i="14"/>
  <c r="K12" i="14" s="1"/>
  <c r="W11" i="14"/>
  <c r="S14" i="14"/>
  <c r="AA13" i="14"/>
  <c r="AB12" i="14"/>
  <c r="U14" i="14"/>
  <c r="W13" i="14"/>
  <c r="Q13" i="14"/>
  <c r="S17" i="14"/>
  <c r="O15" i="14"/>
  <c r="Q15" i="14"/>
  <c r="AA16" i="14"/>
  <c r="W15" i="14"/>
  <c r="Q16" i="14"/>
  <c r="U15" i="14"/>
  <c r="S15" i="14"/>
  <c r="AA15" i="14"/>
  <c r="U11" i="14"/>
  <c r="Q11" i="14"/>
  <c r="O11" i="14"/>
  <c r="S11" i="14"/>
  <c r="P12" i="14"/>
  <c r="S12" i="14"/>
  <c r="X12" i="14"/>
  <c r="N12" i="14"/>
  <c r="V12" i="14"/>
  <c r="W16" i="14"/>
  <c r="O16" i="14"/>
  <c r="W20" i="14"/>
  <c r="Q20" i="14"/>
  <c r="U17" i="14"/>
  <c r="W17" i="14"/>
  <c r="H21" i="14"/>
  <c r="U16" i="14"/>
  <c r="AA20" i="14"/>
  <c r="O20" i="14"/>
  <c r="Q17" i="14"/>
  <c r="U20" i="14"/>
  <c r="AA17" i="14"/>
  <c r="O17" i="14"/>
  <c r="AD11" i="14" l="1"/>
  <c r="Q12" i="14"/>
  <c r="Y12" i="14"/>
  <c r="Y21" i="14" s="1"/>
  <c r="U12" i="14"/>
  <c r="AA12" i="14"/>
  <c r="O12" i="14"/>
  <c r="W12" i="14"/>
  <c r="S21" i="14"/>
  <c r="AD12" i="14" l="1"/>
  <c r="D29" i="17"/>
  <c r="U21" i="14"/>
  <c r="W21" i="14"/>
  <c r="O21" i="14"/>
  <c r="M21" i="14"/>
  <c r="K21" i="14"/>
  <c r="Q21" i="14"/>
  <c r="AA21" i="14"/>
  <c r="I29" i="17" l="1"/>
  <c r="G29" i="17"/>
  <c r="J29" i="17"/>
  <c r="H29" i="17"/>
  <c r="K29" i="17"/>
  <c r="F29" i="17"/>
  <c r="AD21" i="14"/>
  <c r="O29" i="17" l="1"/>
  <c r="E29" i="17"/>
</calcChain>
</file>

<file path=xl/comments1.xml><?xml version="1.0" encoding="utf-8"?>
<comments xmlns="http://schemas.openxmlformats.org/spreadsheetml/2006/main">
  <authors>
    <author>Oktavec Jerguš</author>
    <author>balakova</author>
  </authors>
  <commentList>
    <comment ref="D8" authorId="0">
      <text>
        <r>
          <rPr>
            <b/>
            <sz val="9"/>
            <color indexed="81"/>
            <rFont val="Tahoma"/>
            <family val="2"/>
            <charset val="238"/>
          </rPr>
          <t>pripradenie druhu pomeru z ponuky zoznamu</t>
        </r>
      </text>
    </comment>
    <comment ref="G9" authorId="1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nahadzuje sa ručne</t>
        </r>
      </text>
    </comment>
    <comment ref="S9" authorId="1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počíta sa z celkovej výšky odmeny
ostatné odvody sa počítajú z výšky po odpočítaní úľavy</t>
        </r>
      </text>
    </comment>
  </commentList>
</comments>
</file>

<file path=xl/comments10.xml><?xml version="1.0" encoding="utf-8"?>
<comments xmlns="http://schemas.openxmlformats.org/spreadsheetml/2006/main">
  <authors>
    <author>Oktavec Jerguš</author>
    <author>balakova</author>
  </authors>
  <commentList>
    <comment ref="D8" authorId="0">
      <text>
        <r>
          <rPr>
            <b/>
            <sz val="9"/>
            <color indexed="81"/>
            <rFont val="Tahoma"/>
            <family val="2"/>
            <charset val="238"/>
          </rPr>
          <t>pripradenie druhu pomeru z ponuky zoznamu</t>
        </r>
      </text>
    </comment>
    <comment ref="G9" authorId="1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nahadzuje sa ručne</t>
        </r>
      </text>
    </comment>
    <comment ref="S9" authorId="1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počíta sa z celkovej výšky odmeny
ostatné odvody sa počítajú z výšky po odpočítaní úľavy</t>
        </r>
      </text>
    </comment>
  </commentList>
</comments>
</file>

<file path=xl/comments11.xml><?xml version="1.0" encoding="utf-8"?>
<comments xmlns="http://schemas.openxmlformats.org/spreadsheetml/2006/main">
  <authors>
    <author>Oktavec Jerguš</author>
    <author>balakova</author>
  </authors>
  <commentList>
    <comment ref="D8" authorId="0">
      <text>
        <r>
          <rPr>
            <b/>
            <sz val="9"/>
            <color indexed="81"/>
            <rFont val="Tahoma"/>
            <family val="2"/>
            <charset val="238"/>
          </rPr>
          <t>pripradenie druhu pomeru z ponuky zoznamu</t>
        </r>
      </text>
    </comment>
    <comment ref="G9" authorId="1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nahadzuje sa ručne</t>
        </r>
      </text>
    </comment>
    <comment ref="S9" authorId="1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počíta sa z celkovej výšky odmeny
ostatné odvody sa počítajú z výšky po odpočítaní úľavy</t>
        </r>
      </text>
    </comment>
  </commentList>
</comments>
</file>

<file path=xl/comments12.xml><?xml version="1.0" encoding="utf-8"?>
<comments xmlns="http://schemas.openxmlformats.org/spreadsheetml/2006/main">
  <authors>
    <author>Oktavec Jerguš</author>
    <author>balakova</author>
  </authors>
  <commentList>
    <comment ref="D8" authorId="0">
      <text>
        <r>
          <rPr>
            <b/>
            <sz val="9"/>
            <color indexed="81"/>
            <rFont val="Tahoma"/>
            <family val="2"/>
            <charset val="238"/>
          </rPr>
          <t>pripradenie druhu pomeru z ponuky zoznamu</t>
        </r>
      </text>
    </comment>
    <comment ref="G9" authorId="1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nahadzuje sa ručne</t>
        </r>
      </text>
    </comment>
    <comment ref="S9" authorId="1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počíta sa z celkovej výšky odmeny
ostatné odvody sa počítajú z výšky po odpočítaní úľavy</t>
        </r>
      </text>
    </comment>
  </commentList>
</comments>
</file>

<file path=xl/comments2.xml><?xml version="1.0" encoding="utf-8"?>
<comments xmlns="http://schemas.openxmlformats.org/spreadsheetml/2006/main">
  <authors>
    <author>Oktavec Jerguš</author>
    <author>balakova</author>
  </authors>
  <commentList>
    <comment ref="D8" authorId="0">
      <text>
        <r>
          <rPr>
            <b/>
            <sz val="9"/>
            <color indexed="81"/>
            <rFont val="Tahoma"/>
            <family val="2"/>
            <charset val="238"/>
          </rPr>
          <t>pripradenie druhu pomeru z ponuky zoznamu</t>
        </r>
      </text>
    </comment>
    <comment ref="G9" authorId="1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nahadzuje sa ručne</t>
        </r>
      </text>
    </comment>
    <comment ref="S9" authorId="1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počíta sa z celkovej výšky odmeny
ostatné odvody sa počítajú z výšky po odpočítaní úľavy</t>
        </r>
      </text>
    </comment>
  </commentList>
</comments>
</file>

<file path=xl/comments3.xml><?xml version="1.0" encoding="utf-8"?>
<comments xmlns="http://schemas.openxmlformats.org/spreadsheetml/2006/main">
  <authors>
    <author>Oktavec Jerguš</author>
    <author>balakova</author>
  </authors>
  <commentList>
    <comment ref="D8" authorId="0">
      <text>
        <r>
          <rPr>
            <b/>
            <sz val="9"/>
            <color indexed="81"/>
            <rFont val="Tahoma"/>
            <family val="2"/>
            <charset val="238"/>
          </rPr>
          <t>pripradenie druhu pomeru z ponuky zoznamu</t>
        </r>
      </text>
    </comment>
    <comment ref="G9" authorId="1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nahadzuje sa ručne</t>
        </r>
      </text>
    </comment>
    <comment ref="S9" authorId="1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počíta sa z celkovej výšky odmeny
ostatné odvody sa počítajú z výšky po odpočítaní úľavy</t>
        </r>
      </text>
    </comment>
  </commentList>
</comments>
</file>

<file path=xl/comments4.xml><?xml version="1.0" encoding="utf-8"?>
<comments xmlns="http://schemas.openxmlformats.org/spreadsheetml/2006/main">
  <authors>
    <author>Oktavec Jerguš</author>
    <author>balakova</author>
  </authors>
  <commentList>
    <comment ref="D8" authorId="0">
      <text>
        <r>
          <rPr>
            <b/>
            <sz val="9"/>
            <color indexed="81"/>
            <rFont val="Tahoma"/>
            <family val="2"/>
            <charset val="238"/>
          </rPr>
          <t>pripradenie druhu pomeru z ponuky zoznamu</t>
        </r>
      </text>
    </comment>
    <comment ref="G9" authorId="1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nahadzuje sa ručne</t>
        </r>
      </text>
    </comment>
    <comment ref="S9" authorId="1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počíta sa z celkovej výšky odmeny
ostatné odvody sa počítajú z výšky po odpočítaní úľavy</t>
        </r>
      </text>
    </comment>
  </commentList>
</comments>
</file>

<file path=xl/comments5.xml><?xml version="1.0" encoding="utf-8"?>
<comments xmlns="http://schemas.openxmlformats.org/spreadsheetml/2006/main">
  <authors>
    <author>Oktavec Jerguš</author>
    <author>balakova</author>
  </authors>
  <commentList>
    <comment ref="D8" authorId="0">
      <text>
        <r>
          <rPr>
            <b/>
            <sz val="9"/>
            <color indexed="81"/>
            <rFont val="Tahoma"/>
            <family val="2"/>
            <charset val="238"/>
          </rPr>
          <t>pripradenie druhu pomeru z ponuky zoznamu</t>
        </r>
      </text>
    </comment>
    <comment ref="G9" authorId="1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nahadzuje sa ručne</t>
        </r>
      </text>
    </comment>
    <comment ref="S9" authorId="1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počíta sa z celkovej výšky odmeny
ostatné odvody sa počítajú z výšky po odpočítaní úľavy</t>
        </r>
      </text>
    </comment>
  </commentList>
</comments>
</file>

<file path=xl/comments6.xml><?xml version="1.0" encoding="utf-8"?>
<comments xmlns="http://schemas.openxmlformats.org/spreadsheetml/2006/main">
  <authors>
    <author>Oktavec Jerguš</author>
    <author>balakova</author>
  </authors>
  <commentList>
    <comment ref="D8" authorId="0">
      <text>
        <r>
          <rPr>
            <b/>
            <sz val="9"/>
            <color indexed="81"/>
            <rFont val="Tahoma"/>
            <family val="2"/>
            <charset val="238"/>
          </rPr>
          <t>pripradenie druhu pomeru z ponuky zoznamu</t>
        </r>
      </text>
    </comment>
    <comment ref="G9" authorId="1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nahadzuje sa ručne</t>
        </r>
      </text>
    </comment>
    <comment ref="S9" authorId="1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počíta sa z celkovej výšky odmeny
ostatné odvody sa počítajú z výšky po odpočítaní úľavy</t>
        </r>
      </text>
    </comment>
  </commentList>
</comments>
</file>

<file path=xl/comments7.xml><?xml version="1.0" encoding="utf-8"?>
<comments xmlns="http://schemas.openxmlformats.org/spreadsheetml/2006/main">
  <authors>
    <author>Oktavec Jerguš</author>
    <author>balakova</author>
  </authors>
  <commentList>
    <comment ref="D8" authorId="0">
      <text>
        <r>
          <rPr>
            <b/>
            <sz val="9"/>
            <color indexed="81"/>
            <rFont val="Tahoma"/>
            <family val="2"/>
            <charset val="238"/>
          </rPr>
          <t>pripradenie druhu pomeru z ponuky zoznamu</t>
        </r>
      </text>
    </comment>
    <comment ref="G9" authorId="1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nahadzuje sa ručne</t>
        </r>
      </text>
    </comment>
    <comment ref="S9" authorId="1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počíta sa z celkovej výšky odmeny
ostatné odvody sa počítajú z výšky po odpočítaní úľavy</t>
        </r>
      </text>
    </comment>
  </commentList>
</comments>
</file>

<file path=xl/comments8.xml><?xml version="1.0" encoding="utf-8"?>
<comments xmlns="http://schemas.openxmlformats.org/spreadsheetml/2006/main">
  <authors>
    <author>Oktavec Jerguš</author>
    <author>balakova</author>
  </authors>
  <commentList>
    <comment ref="D8" authorId="0">
      <text>
        <r>
          <rPr>
            <b/>
            <sz val="9"/>
            <color indexed="81"/>
            <rFont val="Tahoma"/>
            <family val="2"/>
            <charset val="238"/>
          </rPr>
          <t>pripradenie druhu pomeru z ponuky zoznamu</t>
        </r>
      </text>
    </comment>
    <comment ref="G9" authorId="1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nahadzuje sa ručne</t>
        </r>
      </text>
    </comment>
    <comment ref="S9" authorId="1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počíta sa z celkovej výšky odmeny
ostatné odvody sa počítajú z výšky po odpočítaní úľavy</t>
        </r>
      </text>
    </comment>
  </commentList>
</comments>
</file>

<file path=xl/comments9.xml><?xml version="1.0" encoding="utf-8"?>
<comments xmlns="http://schemas.openxmlformats.org/spreadsheetml/2006/main">
  <authors>
    <author>Oktavec Jerguš</author>
    <author>balakova</author>
  </authors>
  <commentList>
    <comment ref="D8" authorId="0">
      <text>
        <r>
          <rPr>
            <b/>
            <sz val="9"/>
            <color indexed="81"/>
            <rFont val="Tahoma"/>
            <family val="2"/>
            <charset val="238"/>
          </rPr>
          <t>pripradenie druhu pomeru z ponuky zoznamu</t>
        </r>
      </text>
    </comment>
    <comment ref="G9" authorId="1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nahadzuje sa ručne</t>
        </r>
      </text>
    </comment>
    <comment ref="S9" authorId="1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počíta sa z celkovej výšky odmeny
ostatné odvody sa počítajú z výšky po odpočítaní úľavy</t>
        </r>
      </text>
    </comment>
  </commentList>
</comments>
</file>

<file path=xl/sharedStrings.xml><?xml version="1.0" encoding="utf-8"?>
<sst xmlns="http://schemas.openxmlformats.org/spreadsheetml/2006/main" count="1230" uniqueCount="152">
  <si>
    <t>P.č.</t>
  </si>
  <si>
    <t>Odmeny zamestnancov mimopracovného pomeru</t>
  </si>
  <si>
    <t>Odvody</t>
  </si>
  <si>
    <t>625003 - úrazové poist.</t>
  </si>
  <si>
    <t>1</t>
  </si>
  <si>
    <t>2</t>
  </si>
  <si>
    <t>3</t>
  </si>
  <si>
    <t>4</t>
  </si>
  <si>
    <t>5</t>
  </si>
  <si>
    <t>6</t>
  </si>
  <si>
    <t>7</t>
  </si>
  <si>
    <t>8</t>
  </si>
  <si>
    <t>Použité indexy:</t>
  </si>
  <si>
    <t>podľa výpisu z bankového účtu</t>
  </si>
  <si>
    <t>preddavok na daň z príjmu</t>
  </si>
  <si>
    <t>625002 – starobné poistenie</t>
  </si>
  <si>
    <t>625007 – rezervný fond</t>
  </si>
  <si>
    <t>625004 – invalidné poistenie</t>
  </si>
  <si>
    <t>625001 – nemocenské poistenie</t>
  </si>
  <si>
    <t>625005 – poistenie v nezamestnanosti</t>
  </si>
  <si>
    <t>DoPČ</t>
  </si>
  <si>
    <t>€</t>
  </si>
  <si>
    <t>%</t>
  </si>
  <si>
    <t>Číslo sumarizačného hárku:</t>
  </si>
  <si>
    <t>VŠZP</t>
  </si>
  <si>
    <t>ostatné ZP- Dôvera</t>
  </si>
  <si>
    <t>ostatné ZP- Union</t>
  </si>
  <si>
    <t>suma s uplatnením úľavy</t>
  </si>
  <si>
    <t>623 – zdravotné poistenie</t>
  </si>
  <si>
    <t>621 – zdravotné poistenie</t>
  </si>
  <si>
    <t>Kód projektu ITMS:</t>
  </si>
  <si>
    <t>Obdobie vyúčtovania:</t>
  </si>
  <si>
    <t>DoVP</t>
  </si>
  <si>
    <t>č. bankového účtu zamestnanca, na ktorý bola uhradená odmena</t>
  </si>
  <si>
    <t>637027 - odmena = celková suma z prac. výkazu</t>
  </si>
  <si>
    <r>
      <t>Druh pomeru</t>
    </r>
    <r>
      <rPr>
        <b/>
        <vertAlign val="superscript"/>
        <sz val="10"/>
        <rFont val="Arial Narrow"/>
        <family val="2"/>
        <charset val="238"/>
      </rPr>
      <t>1</t>
    </r>
  </si>
  <si>
    <t>%  podiel oprávnených činností</t>
  </si>
  <si>
    <r>
      <t>Dátum úhrady odmeny zamestnancom</t>
    </r>
    <r>
      <rPr>
        <b/>
        <vertAlign val="superscript"/>
        <sz val="10"/>
        <rFont val="Arial Narrow"/>
        <family val="2"/>
        <charset val="238"/>
      </rPr>
      <t xml:space="preserve"> 4</t>
    </r>
  </si>
  <si>
    <r>
      <t xml:space="preserve">Dátum úhrady poistného za zamestnancov a DzP </t>
    </r>
    <r>
      <rPr>
        <b/>
        <vertAlign val="superscript"/>
        <sz val="10"/>
        <rFont val="Arial Narrow"/>
        <family val="2"/>
        <charset val="238"/>
      </rPr>
      <t>4</t>
    </r>
  </si>
  <si>
    <t xml:space="preserve">Spolu </t>
  </si>
  <si>
    <r>
      <t xml:space="preserve">CELKOM </t>
    </r>
    <r>
      <rPr>
        <b/>
        <vertAlign val="superscript"/>
        <sz val="12"/>
        <rFont val="Arial Narrow"/>
        <family val="2"/>
        <charset val="238"/>
      </rPr>
      <t>3</t>
    </r>
    <r>
      <rPr>
        <b/>
        <sz val="12"/>
        <rFont val="Arial Narrow"/>
        <family val="2"/>
        <charset val="238"/>
      </rPr>
      <t xml:space="preserve"> </t>
    </r>
  </si>
  <si>
    <t xml:space="preserve">Ďalšie údaje k sumarizačnému hárku </t>
  </si>
  <si>
    <t xml:space="preserve">Odvody do sociálnej poisťovne: 
nemocenské poistenie, starovné poistenie, úrazové poistenie, invalidné poistenie, poistenie v nezamestnanosti, rezervný fond
</t>
  </si>
  <si>
    <t>Číslo bankového účtu, na ktorý boli uhradené odvody a DzP za zamestnancov a zamestnávateľa:</t>
  </si>
  <si>
    <t>DoBPŠ</t>
  </si>
  <si>
    <t>UP</t>
  </si>
  <si>
    <t>SP</t>
  </si>
  <si>
    <t>RFS</t>
  </si>
  <si>
    <t>IP</t>
  </si>
  <si>
    <t>ZP</t>
  </si>
  <si>
    <t>NP</t>
  </si>
  <si>
    <t>PvN</t>
  </si>
  <si>
    <t>limit úľavy pre DoBPŠ</t>
  </si>
  <si>
    <t>uvedie sa druh mimopracovného pomeru (DoVP (dohoda o vykonaní práce - pravidelný príjem) / DoPČ (dohoda o pracovnej činnosti - pravidelný príjem) / DoBPŠ (dohoda o brigádnickej práci študenta) / DoVP-N (dohoda o vykonaní práce - nepravidelný príjem) / DoPČ-N (dohoda o pracovnej činnosti - nepravidelný príjem))</t>
  </si>
  <si>
    <t>Priezvisko a meno zamestnanca</t>
  </si>
  <si>
    <t>DoVP-N</t>
  </si>
  <si>
    <t>Názov prijímateľa:</t>
  </si>
  <si>
    <t>sumy "Celkom" sú podkladom k vypĺňaniu sumára dohodári RO pre IROP</t>
  </si>
  <si>
    <t xml:space="preserve">Číslo sumáru: </t>
  </si>
  <si>
    <t>obdobie vyúčtovania</t>
  </si>
  <si>
    <t>Odvody podľa ekonomickej klasifikácie rozpočtovej klasifikácie</t>
  </si>
  <si>
    <t>Spolu</t>
  </si>
  <si>
    <t>621        VŠZP</t>
  </si>
  <si>
    <t>623     ost.ZP</t>
  </si>
  <si>
    <t>625001    Nem.p.</t>
  </si>
  <si>
    <t>625002      Star.p.</t>
  </si>
  <si>
    <t>625003     Úraz.p.</t>
  </si>
  <si>
    <t>625004     Inv.p.</t>
  </si>
  <si>
    <t>625005      Nez.p.</t>
  </si>
  <si>
    <t>625007      Rez.f.</t>
  </si>
  <si>
    <r>
      <t>CELKOM</t>
    </r>
    <r>
      <rPr>
        <b/>
        <vertAlign val="superscript"/>
        <sz val="12"/>
        <rFont val="Times New Roman"/>
        <family val="1"/>
        <charset val="238"/>
      </rPr>
      <t>1</t>
    </r>
  </si>
  <si>
    <t>Kontrola oprávnenosti výdavkov pre IROP:</t>
  </si>
  <si>
    <t>sumy z riadka "Celkom" uvedie prijímateľ v ŽoP - zoznam deklarovaných výdavkov v stĺpci "Výška výdavku bez DPH" a "Nárokovaná suma" podľa jednotlivých položiek rozpočtu; Čiastka DPH v zozname deklarovaných výdavkov sa uvádza nulová.</t>
  </si>
  <si>
    <t xml:space="preserve">Vypracoval (meno, pozícia, podpis): </t>
  </si>
  <si>
    <r>
      <t>Schválil (meno, pozícia, podpis)</t>
    </r>
    <r>
      <rPr>
        <vertAlign val="superscript"/>
        <sz val="10"/>
        <rFont val="Arial Narrow"/>
        <family val="2"/>
        <charset val="238"/>
      </rPr>
      <t>2</t>
    </r>
    <r>
      <rPr>
        <sz val="10"/>
        <rFont val="Arial Narrow"/>
        <family val="2"/>
        <charset val="238"/>
      </rPr>
      <t xml:space="preserve">: </t>
    </r>
  </si>
  <si>
    <t>uplatnenie si práva  podľa § 227a zákona č. 461/2003 Z. z. o sociálnom poistení v znení zákona č. 413/2012 Z. z. platí pre DoBPŠ, nahadzuje sa ručne</t>
  </si>
  <si>
    <t xml:space="preserve">Miesto, dátum: </t>
  </si>
  <si>
    <t>podpíše poverený nadriadený zamestnanec, Prijímateľ zasiela podpisový vzor</t>
  </si>
  <si>
    <t>02/2018</t>
  </si>
  <si>
    <t>GP</t>
  </si>
  <si>
    <t>Príloha č. 6.10.2a</t>
  </si>
  <si>
    <t>DOHODY 01/2018</t>
  </si>
  <si>
    <t>9</t>
  </si>
  <si>
    <t>10</t>
  </si>
  <si>
    <r>
      <t xml:space="preserve">Zdravotná poisťovňa (621 alebo </t>
    </r>
    <r>
      <rPr>
        <b/>
        <sz val="10"/>
        <color rgb="FF0070C0"/>
        <rFont val="Arial Narrow"/>
        <family val="2"/>
        <charset val="238"/>
      </rPr>
      <t>623</t>
    </r>
    <r>
      <rPr>
        <b/>
        <sz val="10"/>
        <rFont val="Arial Narrow"/>
        <family val="2"/>
        <charset val="238"/>
      </rPr>
      <t>)</t>
    </r>
  </si>
  <si>
    <t>642015 PN</t>
  </si>
  <si>
    <r>
      <rPr>
        <b/>
        <sz val="10"/>
        <color indexed="12"/>
        <rFont val="Arial Narrow"/>
        <family val="2"/>
        <charset val="238"/>
      </rPr>
      <t xml:space="preserve">Mzdová učtáreň </t>
    </r>
    <r>
      <rPr>
        <b/>
        <sz val="10"/>
        <rFont val="Arial Narrow"/>
        <family val="2"/>
        <charset val="238"/>
      </rPr>
      <t xml:space="preserve"> potvrdzuje správnosť údajov: </t>
    </r>
  </si>
  <si>
    <t>Miesto, dátum: V ......................., dňa</t>
  </si>
  <si>
    <t xml:space="preserve">Vypracoval (meno, pozícia, podpis):  </t>
  </si>
  <si>
    <t xml:space="preserve">Schválil (meno, pozícia, podpis): </t>
  </si>
  <si>
    <r>
      <t>uplatnenie úľavy</t>
    </r>
    <r>
      <rPr>
        <b/>
        <vertAlign val="superscript"/>
        <sz val="9"/>
        <rFont val="Arial Narrow"/>
        <family val="2"/>
        <charset val="238"/>
      </rPr>
      <t>2</t>
    </r>
  </si>
  <si>
    <t>625006      Gar.p.</t>
  </si>
  <si>
    <t>1/2018</t>
  </si>
  <si>
    <t>2/2018</t>
  </si>
  <si>
    <t>3/2018</t>
  </si>
  <si>
    <t>4/2018</t>
  </si>
  <si>
    <t>5/2018</t>
  </si>
  <si>
    <t>6/2018</t>
  </si>
  <si>
    <t>7/2018</t>
  </si>
  <si>
    <t>8/2018</t>
  </si>
  <si>
    <t>9/2018</t>
  </si>
  <si>
    <t>10/2018</t>
  </si>
  <si>
    <t>11</t>
  </si>
  <si>
    <t>11/2018</t>
  </si>
  <si>
    <t>12</t>
  </si>
  <si>
    <t>12/2018</t>
  </si>
  <si>
    <t>v prípade, že sa Garančné poistenie neplatí, uviesť nulu (0,- Eur)</t>
  </si>
  <si>
    <t>*</t>
  </si>
  <si>
    <t>625006 – garančné poistenie *</t>
  </si>
  <si>
    <t>Príloha č. 6.10.2b</t>
  </si>
  <si>
    <t>DOHODY 02/2018</t>
  </si>
  <si>
    <t>03/2018</t>
  </si>
  <si>
    <t>Príloha č. 6.10.2c</t>
  </si>
  <si>
    <t>DOHODY 03/2018</t>
  </si>
  <si>
    <t>04/2018</t>
  </si>
  <si>
    <t>Príloha č. 6.10.2d</t>
  </si>
  <si>
    <t>DOHODY 04/2018</t>
  </si>
  <si>
    <t>05/2018</t>
  </si>
  <si>
    <t>Príloha č. 6.10.2e</t>
  </si>
  <si>
    <t>DOHODY 05/2018</t>
  </si>
  <si>
    <t>06/2018</t>
  </si>
  <si>
    <t>Príloha č. 6.10.2f</t>
  </si>
  <si>
    <t>DOHODY 06/2018</t>
  </si>
  <si>
    <t>07/2018</t>
  </si>
  <si>
    <t>Príloha č. 6.10.2g</t>
  </si>
  <si>
    <t>DOHODY 07/2018</t>
  </si>
  <si>
    <t>08/2018</t>
  </si>
  <si>
    <t>Príloha č. 6.10.2h</t>
  </si>
  <si>
    <t>DOHODY 08/2018</t>
  </si>
  <si>
    <t>09/2018</t>
  </si>
  <si>
    <t>Príloha č. 6.10.2i</t>
  </si>
  <si>
    <t>DOHODY 09/2018</t>
  </si>
  <si>
    <t>Príloha č. 6.10.2j</t>
  </si>
  <si>
    <t>DOHODY 10/2018</t>
  </si>
  <si>
    <t>Príloha č. 6.10.2k</t>
  </si>
  <si>
    <t>DOHODY 11/2018</t>
  </si>
  <si>
    <t>Príloha č. 6.10.2l</t>
  </si>
  <si>
    <t>DOHODY 12/2018</t>
  </si>
  <si>
    <t>01/2019</t>
  </si>
  <si>
    <t>637027 - odmena podielu za IROP</t>
  </si>
  <si>
    <t>Podporný hárok k Sumarizačnému hárku - Dohody  sumár</t>
  </si>
  <si>
    <t>Podporný hárok k Sumarizačnému hárku - dohody</t>
  </si>
  <si>
    <t xml:space="preserve">Podporný hárok k Sumarizačnému hárku - dohody </t>
  </si>
  <si>
    <t xml:space="preserve">Podporný hárok k Sumarizačnému hárku - dohody  </t>
  </si>
  <si>
    <t xml:space="preserve">Podporný hárok k Sumarizačnému hárku -dohody  </t>
  </si>
  <si>
    <t>prijímateľ vypĺňa iba potrebný počet riadkov (prázdne riadky je povinný odstrániť)</t>
  </si>
  <si>
    <t>Priezvisko a meno zamestnanca*</t>
  </si>
  <si>
    <t>625006 – garančné poistenie **</t>
  </si>
  <si>
    <t>**</t>
  </si>
  <si>
    <t>pri riadku v ktorom nie je vyplnený mesiac, tak prijímateľ výraz "#HODNOTA!" prepíše na 0</t>
  </si>
  <si>
    <t>Príručka pre prijímateľa verzia 1.3</t>
  </si>
  <si>
    <t>Príloha č. 6.10.2 Podporný hárok k sumarizačnému hárku- dohody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</si>
</sst>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%"/>
    <numFmt numFmtId="165" formatCode="0.0%"/>
  </numFmts>
  <fonts count="37" x14ac:knownFonts="1">
    <font>
      <sz val="10"/>
      <name val="Arial"/>
    </font>
    <font>
      <sz val="11"/>
      <color theme="1"/>
      <name val="Calibri"/>
      <family val="2"/>
      <charset val="238"/>
      <scheme val="minor"/>
    </font>
    <font>
      <b/>
      <sz val="12"/>
      <name val="Arial Narrow"/>
      <family val="2"/>
      <charset val="238"/>
    </font>
    <font>
      <b/>
      <sz val="14"/>
      <name val="Arial Narrow"/>
      <family val="2"/>
      <charset val="238"/>
    </font>
    <font>
      <sz val="11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b/>
      <sz val="8"/>
      <name val="Arial Narrow"/>
      <family val="2"/>
      <charset val="238"/>
    </font>
    <font>
      <sz val="8"/>
      <name val="Arial Narrow"/>
      <family val="2"/>
      <charset val="238"/>
    </font>
    <font>
      <sz val="12"/>
      <name val="Arial Narrow"/>
      <family val="2"/>
      <charset val="238"/>
    </font>
    <font>
      <b/>
      <vertAlign val="superscript"/>
      <sz val="10"/>
      <name val="Arial Narrow"/>
      <family val="2"/>
      <charset val="238"/>
    </font>
    <font>
      <b/>
      <u/>
      <sz val="9"/>
      <name val="Arial Narrow"/>
      <family val="2"/>
      <charset val="238"/>
    </font>
    <font>
      <sz val="9"/>
      <name val="Arial Narrow"/>
      <family val="2"/>
      <charset val="238"/>
    </font>
    <font>
      <sz val="10"/>
      <name val="Arial"/>
      <family val="2"/>
      <charset val="238"/>
    </font>
    <font>
      <b/>
      <sz val="9"/>
      <name val="Arial Narrow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1"/>
      <color theme="1"/>
      <name val="Calibri"/>
      <family val="2"/>
      <charset val="238"/>
      <scheme val="minor"/>
    </font>
    <font>
      <b/>
      <vertAlign val="superscript"/>
      <sz val="12"/>
      <name val="Arial Narrow"/>
      <family val="2"/>
      <charset val="238"/>
    </font>
    <font>
      <sz val="9"/>
      <color rgb="FFFF0000"/>
      <name val="Arial Narrow"/>
      <family val="2"/>
      <charset val="238"/>
    </font>
    <font>
      <sz val="14"/>
      <color rgb="FF00B0F0"/>
      <name val="Arial Narrow"/>
      <family val="2"/>
      <charset val="238"/>
    </font>
    <font>
      <b/>
      <vertAlign val="superscript"/>
      <sz val="9"/>
      <name val="Arial Narrow"/>
      <family val="2"/>
      <charset val="238"/>
    </font>
    <font>
      <sz val="10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color rgb="FF00B0F0"/>
      <name val="Times New Roman"/>
      <family val="1"/>
      <charset val="238"/>
    </font>
    <font>
      <b/>
      <sz val="10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b/>
      <u/>
      <sz val="9"/>
      <name val="Times New Roman"/>
      <family val="1"/>
      <charset val="238"/>
    </font>
    <font>
      <vertAlign val="superscript"/>
      <sz val="10"/>
      <name val="Arial Narrow"/>
      <family val="2"/>
      <charset val="238"/>
    </font>
    <font>
      <sz val="9"/>
      <color theme="0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b/>
      <sz val="10"/>
      <color rgb="FF0070C0"/>
      <name val="Arial Narrow"/>
      <family val="2"/>
      <charset val="238"/>
    </font>
    <font>
      <b/>
      <sz val="10"/>
      <color indexed="12"/>
      <name val="Arial Narrow"/>
      <family val="2"/>
      <charset val="238"/>
    </font>
    <font>
      <sz val="10"/>
      <color rgb="FF0070C0"/>
      <name val="Arial Narrow"/>
      <family val="2"/>
      <charset val="238"/>
    </font>
    <font>
      <sz val="10"/>
      <color indexed="12"/>
      <name val="Arial Narrow"/>
      <family val="2"/>
      <charset val="238"/>
    </font>
    <font>
      <sz val="9.5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3" fillId="0" borderId="0"/>
    <xf numFmtId="0" fontId="17" fillId="0" borderId="0"/>
    <xf numFmtId="0" fontId="1" fillId="0" borderId="0"/>
    <xf numFmtId="0" fontId="13" fillId="0" borderId="0"/>
  </cellStyleXfs>
  <cellXfs count="224">
    <xf numFmtId="0" fontId="0" fillId="0" borderId="0" xfId="0"/>
    <xf numFmtId="0" fontId="4" fillId="0" borderId="0" xfId="0" applyFont="1"/>
    <xf numFmtId="0" fontId="6" fillId="0" borderId="0" xfId="0" applyFont="1"/>
    <xf numFmtId="4" fontId="8" fillId="0" borderId="1" xfId="0" applyNumberFormat="1" applyFont="1" applyFill="1" applyBorder="1" applyAlignment="1">
      <alignment horizontal="right" vertical="center" wrapText="1"/>
    </xf>
    <xf numFmtId="0" fontId="6" fillId="0" borderId="0" xfId="0" applyFont="1" applyFill="1"/>
    <xf numFmtId="0" fontId="2" fillId="0" borderId="0" xfId="0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center" wrapText="1"/>
    </xf>
    <xf numFmtId="2" fontId="2" fillId="0" borderId="0" xfId="0" applyNumberFormat="1" applyFont="1" applyFill="1" applyBorder="1" applyAlignment="1">
      <alignment horizontal="center" vertical="center" wrapText="1"/>
    </xf>
    <xf numFmtId="14" fontId="9" fillId="0" borderId="0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14" fontId="8" fillId="0" borderId="4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 vertical="center" wrapText="1"/>
    </xf>
    <xf numFmtId="164" fontId="6" fillId="0" borderId="0" xfId="0" applyNumberFormat="1" applyFont="1"/>
    <xf numFmtId="0" fontId="6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top" wrapText="1"/>
    </xf>
    <xf numFmtId="165" fontId="8" fillId="5" borderId="1" xfId="0" applyNumberFormat="1" applyFont="1" applyFill="1" applyBorder="1" applyAlignment="1">
      <alignment horizontal="right" vertical="center" wrapText="1"/>
    </xf>
    <xf numFmtId="0" fontId="6" fillId="0" borderId="0" xfId="0" applyFont="1" applyFill="1" applyAlignment="1">
      <alignment vertical="center"/>
    </xf>
    <xf numFmtId="0" fontId="12" fillId="0" borderId="0" xfId="0" applyFont="1" applyBorder="1"/>
    <xf numFmtId="0" fontId="6" fillId="0" borderId="0" xfId="0" applyFont="1" applyBorder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10" fontId="6" fillId="0" borderId="0" xfId="0" applyNumberFormat="1" applyFont="1" applyAlignment="1">
      <alignment horizontal="center"/>
    </xf>
    <xf numFmtId="10" fontId="8" fillId="5" borderId="1" xfId="0" applyNumberFormat="1" applyFont="1" applyFill="1" applyBorder="1" applyAlignment="1" applyProtection="1">
      <alignment horizontal="right" vertical="center" wrapText="1"/>
    </xf>
    <xf numFmtId="0" fontId="23" fillId="0" borderId="0" xfId="3" applyFont="1" applyAlignment="1">
      <alignment vertical="center" wrapText="1"/>
    </xf>
    <xf numFmtId="49" fontId="6" fillId="0" borderId="1" xfId="3" applyNumberFormat="1" applyFont="1" applyFill="1" applyBorder="1" applyAlignment="1">
      <alignment horizontal="center" vertical="center" wrapText="1"/>
    </xf>
    <xf numFmtId="4" fontId="6" fillId="0" borderId="1" xfId="3" applyNumberFormat="1" applyFont="1" applyFill="1" applyBorder="1" applyAlignment="1">
      <alignment horizontal="right" vertical="center" wrapText="1"/>
    </xf>
    <xf numFmtId="4" fontId="5" fillId="0" borderId="1" xfId="3" applyNumberFormat="1" applyFont="1" applyFill="1" applyBorder="1" applyAlignment="1">
      <alignment horizontal="right" vertical="center" wrapText="1"/>
    </xf>
    <xf numFmtId="4" fontId="5" fillId="4" borderId="1" xfId="3" applyNumberFormat="1" applyFont="1" applyFill="1" applyBorder="1" applyAlignment="1">
      <alignment horizontal="right" vertical="center" wrapText="1"/>
    </xf>
    <xf numFmtId="0" fontId="22" fillId="0" borderId="0" xfId="3" applyFont="1"/>
    <xf numFmtId="0" fontId="1" fillId="0" borderId="0" xfId="3"/>
    <xf numFmtId="4" fontId="6" fillId="0" borderId="0" xfId="3" applyNumberFormat="1" applyFont="1"/>
    <xf numFmtId="0" fontId="6" fillId="0" borderId="0" xfId="3" applyFont="1" applyAlignment="1">
      <alignment horizontal="center" vertical="center"/>
    </xf>
    <xf numFmtId="0" fontId="6" fillId="0" borderId="15" xfId="2" applyFont="1" applyBorder="1"/>
    <xf numFmtId="0" fontId="6" fillId="0" borderId="16" xfId="2" applyFont="1" applyBorder="1"/>
    <xf numFmtId="0" fontId="6" fillId="0" borderId="17" xfId="2" applyFont="1" applyBorder="1"/>
    <xf numFmtId="0" fontId="30" fillId="0" borderId="0" xfId="0" applyFont="1" applyFill="1" applyBorder="1" applyAlignment="1">
      <alignment horizontal="center" vertical="center" wrapText="1"/>
    </xf>
    <xf numFmtId="0" fontId="5" fillId="3" borderId="1" xfId="3" applyFont="1" applyFill="1" applyBorder="1" applyAlignment="1">
      <alignment horizontal="center" vertical="center" wrapText="1"/>
    </xf>
    <xf numFmtId="0" fontId="3" fillId="0" borderId="0" xfId="1" applyFont="1" applyBorder="1" applyAlignment="1">
      <alignment vertical="center" wrapText="1"/>
    </xf>
    <xf numFmtId="0" fontId="3" fillId="0" borderId="16" xfId="0" applyFont="1" applyBorder="1" applyAlignment="1">
      <alignment horizontal="left"/>
    </xf>
    <xf numFmtId="0" fontId="3" fillId="0" borderId="16" xfId="0" applyFont="1" applyBorder="1" applyAlignment="1">
      <alignment horizontal="left" vertical="top" wrapText="1"/>
    </xf>
    <xf numFmtId="10" fontId="6" fillId="0" borderId="0" xfId="0" applyNumberFormat="1" applyFont="1" applyFill="1"/>
    <xf numFmtId="0" fontId="20" fillId="0" borderId="13" xfId="0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0" fontId="12" fillId="0" borderId="0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4" fontId="8" fillId="0" borderId="4" xfId="0" applyNumberFormat="1" applyFont="1" applyFill="1" applyBorder="1" applyAlignment="1">
      <alignment horizontal="right" vertical="center" wrapText="1"/>
    </xf>
    <xf numFmtId="4" fontId="8" fillId="0" borderId="2" xfId="0" applyNumberFormat="1" applyFont="1" applyFill="1" applyBorder="1" applyAlignment="1">
      <alignment horizontal="right" vertical="center" wrapText="1"/>
    </xf>
    <xf numFmtId="10" fontId="8" fillId="5" borderId="4" xfId="0" applyNumberFormat="1" applyFont="1" applyFill="1" applyBorder="1" applyAlignment="1" applyProtection="1">
      <alignment horizontal="right" vertical="center" wrapText="1"/>
    </xf>
    <xf numFmtId="2" fontId="14" fillId="3" borderId="29" xfId="0" applyNumberFormat="1" applyFont="1" applyFill="1" applyBorder="1" applyAlignment="1">
      <alignment horizontal="center" vertical="center" wrapText="1"/>
    </xf>
    <xf numFmtId="2" fontId="14" fillId="3" borderId="30" xfId="0" applyNumberFormat="1" applyFont="1" applyFill="1" applyBorder="1" applyAlignment="1">
      <alignment horizontal="center" vertical="center" wrapText="1"/>
    </xf>
    <xf numFmtId="164" fontId="14" fillId="3" borderId="30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34" xfId="0" applyNumberFormat="1" applyFont="1" applyFill="1" applyBorder="1" applyAlignment="1">
      <alignment horizontal="center" vertical="center" wrapText="1"/>
    </xf>
    <xf numFmtId="0" fontId="12" fillId="0" borderId="35" xfId="0" applyFont="1" applyFill="1" applyBorder="1" applyAlignment="1">
      <alignment horizontal="center" vertical="center" wrapText="1"/>
    </xf>
    <xf numFmtId="0" fontId="6" fillId="0" borderId="35" xfId="0" applyFont="1" applyFill="1" applyBorder="1" applyAlignment="1">
      <alignment horizontal="center" vertical="center" wrapText="1"/>
    </xf>
    <xf numFmtId="4" fontId="8" fillId="0" borderId="35" xfId="0" applyNumberFormat="1" applyFont="1" applyFill="1" applyBorder="1" applyAlignment="1">
      <alignment horizontal="right" vertical="center" wrapText="1"/>
    </xf>
    <xf numFmtId="10" fontId="8" fillId="5" borderId="35" xfId="0" applyNumberFormat="1" applyFont="1" applyFill="1" applyBorder="1" applyAlignment="1" applyProtection="1">
      <alignment horizontal="right" vertical="center" wrapText="1"/>
    </xf>
    <xf numFmtId="165" fontId="8" fillId="5" borderId="35" xfId="0" applyNumberFormat="1" applyFont="1" applyFill="1" applyBorder="1" applyAlignment="1">
      <alignment horizontal="right" vertical="center" wrapText="1"/>
    </xf>
    <xf numFmtId="14" fontId="8" fillId="0" borderId="36" xfId="0" applyNumberFormat="1" applyFont="1" applyFill="1" applyBorder="1" applyAlignment="1">
      <alignment horizontal="center" vertical="center" wrapText="1"/>
    </xf>
    <xf numFmtId="4" fontId="7" fillId="2" borderId="3" xfId="0" applyNumberFormat="1" applyFont="1" applyFill="1" applyBorder="1" applyAlignment="1">
      <alignment horizontal="right" vertical="center" wrapText="1"/>
    </xf>
    <xf numFmtId="164" fontId="7" fillId="2" borderId="3" xfId="0" applyNumberFormat="1" applyFont="1" applyFill="1" applyBorder="1" applyAlignment="1">
      <alignment horizontal="right" vertical="center" wrapText="1"/>
    </xf>
    <xf numFmtId="14" fontId="8" fillId="2" borderId="5" xfId="0" applyNumberFormat="1" applyFont="1" applyFill="1" applyBorder="1" applyAlignment="1">
      <alignment horizontal="center" vertical="center" wrapText="1"/>
    </xf>
    <xf numFmtId="0" fontId="6" fillId="0" borderId="26" xfId="0" applyFont="1" applyFill="1" applyBorder="1" applyAlignment="1">
      <alignment horizontal="center" vertical="center" wrapText="1"/>
    </xf>
    <xf numFmtId="0" fontId="2" fillId="4" borderId="24" xfId="0" applyFont="1" applyFill="1" applyBorder="1" applyAlignment="1">
      <alignment horizontal="center" vertical="center" wrapText="1"/>
    </xf>
    <xf numFmtId="4" fontId="7" fillId="2" borderId="7" xfId="0" applyNumberFormat="1" applyFont="1" applyFill="1" applyBorder="1" applyAlignment="1">
      <alignment horizontal="right" vertical="center" wrapText="1"/>
    </xf>
    <xf numFmtId="0" fontId="8" fillId="0" borderId="34" xfId="0" applyFont="1" applyFill="1" applyBorder="1" applyAlignment="1">
      <alignment horizontal="center" vertical="center" wrapText="1"/>
    </xf>
    <xf numFmtId="4" fontId="8" fillId="0" borderId="36" xfId="0" applyNumberFormat="1" applyFont="1" applyFill="1" applyBorder="1" applyAlignment="1">
      <alignment horizontal="right" vertical="center" wrapText="1"/>
    </xf>
    <xf numFmtId="4" fontId="7" fillId="2" borderId="40" xfId="0" applyNumberFormat="1" applyFont="1" applyFill="1" applyBorder="1" applyAlignment="1">
      <alignment horizontal="right" vertical="center" wrapText="1"/>
    </xf>
    <xf numFmtId="4" fontId="7" fillId="2" borderId="5" xfId="0" applyNumberFormat="1" applyFont="1" applyFill="1" applyBorder="1" applyAlignment="1">
      <alignment horizontal="right" vertical="center" wrapText="1"/>
    </xf>
    <xf numFmtId="4" fontId="8" fillId="0" borderId="34" xfId="0" applyNumberFormat="1" applyFont="1" applyFill="1" applyBorder="1" applyAlignment="1">
      <alignment horizontal="right" vertical="center" wrapText="1"/>
    </xf>
    <xf numFmtId="10" fontId="8" fillId="5" borderId="36" xfId="0" applyNumberFormat="1" applyFont="1" applyFill="1" applyBorder="1" applyAlignment="1" applyProtection="1">
      <alignment horizontal="right" vertical="center" wrapText="1"/>
    </xf>
    <xf numFmtId="2" fontId="14" fillId="3" borderId="37" xfId="0" applyNumberFormat="1" applyFont="1" applyFill="1" applyBorder="1" applyAlignment="1">
      <alignment horizontal="center" vertical="center" wrapText="1"/>
    </xf>
    <xf numFmtId="0" fontId="12" fillId="0" borderId="0" xfId="0" applyFont="1" applyFill="1" applyBorder="1"/>
    <xf numFmtId="0" fontId="6" fillId="0" borderId="0" xfId="0" applyFont="1" applyFill="1" applyBorder="1"/>
    <xf numFmtId="0" fontId="6" fillId="0" borderId="0" xfId="0" applyFont="1" applyFill="1" applyBorder="1" applyAlignment="1"/>
    <xf numFmtId="0" fontId="5" fillId="0" borderId="0" xfId="0" applyFont="1" applyFill="1" applyBorder="1" applyAlignment="1">
      <alignment vertical="center"/>
    </xf>
    <xf numFmtId="10" fontId="8" fillId="0" borderId="44" xfId="0" applyNumberFormat="1" applyFont="1" applyFill="1" applyBorder="1" applyAlignment="1" applyProtection="1">
      <alignment horizontal="right" vertical="center" wrapText="1"/>
    </xf>
    <xf numFmtId="10" fontId="8" fillId="0" borderId="45" xfId="0" applyNumberFormat="1" applyFont="1" applyFill="1" applyBorder="1" applyAlignment="1" applyProtection="1">
      <alignment horizontal="right" vertical="center" wrapText="1"/>
    </xf>
    <xf numFmtId="4" fontId="7" fillId="2" borderId="46" xfId="0" applyNumberFormat="1" applyFont="1" applyFill="1" applyBorder="1" applyAlignment="1">
      <alignment horizontal="right" vertical="center" wrapText="1"/>
    </xf>
    <xf numFmtId="4" fontId="8" fillId="3" borderId="34" xfId="0" applyNumberFormat="1" applyFont="1" applyFill="1" applyBorder="1" applyAlignment="1">
      <alignment horizontal="right" vertical="center" wrapText="1"/>
    </xf>
    <xf numFmtId="4" fontId="8" fillId="3" borderId="2" xfId="0" applyNumberFormat="1" applyFont="1" applyFill="1" applyBorder="1" applyAlignment="1">
      <alignment horizontal="right" vertical="center" wrapText="1"/>
    </xf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49" fontId="5" fillId="0" borderId="0" xfId="0" applyNumberFormat="1" applyFont="1" applyFill="1" applyBorder="1" applyAlignment="1">
      <alignment wrapText="1"/>
    </xf>
    <xf numFmtId="0" fontId="34" fillId="0" borderId="0" xfId="0" applyFont="1" applyFill="1" applyBorder="1" applyAlignment="1"/>
    <xf numFmtId="0" fontId="6" fillId="0" borderId="0" xfId="0" applyFont="1" applyFill="1" applyBorder="1" applyAlignment="1">
      <alignment vertical="top"/>
    </xf>
    <xf numFmtId="0" fontId="35" fillId="0" borderId="0" xfId="0" applyFont="1" applyFill="1" applyBorder="1" applyAlignment="1"/>
    <xf numFmtId="0" fontId="11" fillId="0" borderId="0" xfId="0" applyFont="1" applyBorder="1" applyAlignment="1"/>
    <xf numFmtId="0" fontId="12" fillId="0" borderId="0" xfId="0" applyFont="1" applyBorder="1" applyAlignment="1">
      <alignment wrapText="1"/>
    </xf>
    <xf numFmtId="164" fontId="12" fillId="0" borderId="0" xfId="0" applyNumberFormat="1" applyFont="1" applyBorder="1" applyAlignment="1">
      <alignment wrapText="1"/>
    </xf>
    <xf numFmtId="0" fontId="12" fillId="0" borderId="0" xfId="0" applyFont="1" applyFill="1" applyBorder="1" applyAlignment="1">
      <alignment wrapText="1"/>
    </xf>
    <xf numFmtId="164" fontId="12" fillId="0" borderId="0" xfId="0" applyNumberFormat="1" applyFont="1" applyBorder="1"/>
    <xf numFmtId="0" fontId="8" fillId="0" borderId="0" xfId="0" applyFont="1" applyBorder="1" applyAlignment="1">
      <alignment horizontal="center"/>
    </xf>
    <xf numFmtId="164" fontId="6" fillId="0" borderId="0" xfId="0" applyNumberFormat="1" applyFont="1" applyBorder="1"/>
    <xf numFmtId="0" fontId="19" fillId="0" borderId="0" xfId="0" applyFont="1" applyBorder="1"/>
    <xf numFmtId="0" fontId="3" fillId="0" borderId="0" xfId="0" applyFont="1" applyBorder="1" applyAlignment="1">
      <alignment horizontal="left" vertical="top" wrapText="1"/>
    </xf>
    <xf numFmtId="0" fontId="12" fillId="0" borderId="0" xfId="0" applyFont="1" applyAlignment="1">
      <alignment vertical="top"/>
    </xf>
    <xf numFmtId="0" fontId="3" fillId="0" borderId="0" xfId="0" applyFont="1" applyBorder="1" applyAlignment="1">
      <alignment vertical="top" wrapText="1"/>
    </xf>
    <xf numFmtId="0" fontId="2" fillId="4" borderId="40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49" fontId="8" fillId="0" borderId="40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vertical="center" wrapText="1"/>
    </xf>
    <xf numFmtId="0" fontId="2" fillId="3" borderId="34" xfId="0" applyFont="1" applyFill="1" applyBorder="1" applyAlignment="1">
      <alignment horizontal="center" vertical="top" wrapText="1"/>
    </xf>
    <xf numFmtId="0" fontId="2" fillId="3" borderId="35" xfId="0" applyFont="1" applyFill="1" applyBorder="1" applyAlignment="1">
      <alignment horizontal="center" vertical="top" wrapText="1"/>
    </xf>
    <xf numFmtId="0" fontId="2" fillId="3" borderId="36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wrapText="1"/>
    </xf>
    <xf numFmtId="0" fontId="5" fillId="3" borderId="19" xfId="0" applyFont="1" applyFill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5" fillId="3" borderId="47" xfId="0" applyFont="1" applyFill="1" applyBorder="1" applyAlignment="1">
      <alignment horizontal="center" vertical="center" wrapText="1"/>
    </xf>
    <xf numFmtId="0" fontId="5" fillId="3" borderId="29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43" xfId="0" applyFont="1" applyFill="1" applyBorder="1" applyAlignment="1">
      <alignment horizontal="center" vertical="center" wrapText="1"/>
    </xf>
    <xf numFmtId="0" fontId="5" fillId="3" borderId="42" xfId="0" applyFont="1" applyFill="1" applyBorder="1" applyAlignment="1">
      <alignment horizontal="center" vertical="center" wrapText="1"/>
    </xf>
    <xf numFmtId="0" fontId="5" fillId="3" borderId="33" xfId="0" applyFont="1" applyFill="1" applyBorder="1" applyAlignment="1">
      <alignment horizontal="center" vertical="center" wrapText="1"/>
    </xf>
    <xf numFmtId="0" fontId="6" fillId="0" borderId="35" xfId="0" applyFont="1" applyFill="1" applyBorder="1" applyAlignment="1">
      <alignment horizontal="center" wrapText="1"/>
    </xf>
    <xf numFmtId="2" fontId="14" fillId="3" borderId="1" xfId="0" applyNumberFormat="1" applyFont="1" applyFill="1" applyBorder="1" applyAlignment="1">
      <alignment horizontal="center" vertical="center" wrapText="1"/>
    </xf>
    <xf numFmtId="2" fontId="14" fillId="3" borderId="4" xfId="0" applyNumberFormat="1" applyFont="1" applyFill="1" applyBorder="1" applyAlignment="1">
      <alignment horizontal="center" vertical="center" wrapText="1"/>
    </xf>
    <xf numFmtId="2" fontId="14" fillId="3" borderId="2" xfId="0" applyNumberFormat="1" applyFont="1" applyFill="1" applyBorder="1" applyAlignment="1">
      <alignment horizontal="center" vertical="center" wrapText="1"/>
    </xf>
    <xf numFmtId="0" fontId="14" fillId="3" borderId="6" xfId="0" applyFont="1" applyFill="1" applyBorder="1" applyAlignment="1">
      <alignment horizontal="center" vertical="center" wrapText="1"/>
    </xf>
    <xf numFmtId="0" fontId="14" fillId="3" borderId="33" xfId="0" applyFont="1" applyFill="1" applyBorder="1" applyAlignment="1">
      <alignment horizontal="center" vertical="center" wrapText="1"/>
    </xf>
    <xf numFmtId="49" fontId="20" fillId="0" borderId="21" xfId="0" applyNumberFormat="1" applyFont="1" applyBorder="1" applyAlignment="1">
      <alignment horizontal="left" vertical="center"/>
    </xf>
    <xf numFmtId="49" fontId="20" fillId="0" borderId="22" xfId="0" applyNumberFormat="1" applyFont="1" applyBorder="1" applyAlignment="1">
      <alignment horizontal="left" vertical="center"/>
    </xf>
    <xf numFmtId="49" fontId="20" fillId="0" borderId="23" xfId="0" applyNumberFormat="1" applyFont="1" applyBorder="1" applyAlignment="1">
      <alignment horizontal="left" vertical="center"/>
    </xf>
    <xf numFmtId="0" fontId="31" fillId="0" borderId="21" xfId="0" applyFont="1" applyBorder="1" applyAlignment="1">
      <alignment horizontal="left" vertical="center"/>
    </xf>
    <xf numFmtId="0" fontId="31" fillId="0" borderId="22" xfId="0" applyFont="1" applyBorder="1" applyAlignment="1">
      <alignment horizontal="left" vertical="center"/>
    </xf>
    <xf numFmtId="0" fontId="31" fillId="0" borderId="23" xfId="0" applyFont="1" applyBorder="1" applyAlignment="1">
      <alignment horizontal="left" vertical="center"/>
    </xf>
    <xf numFmtId="0" fontId="31" fillId="0" borderId="28" xfId="0" applyFont="1" applyBorder="1" applyAlignment="1">
      <alignment horizontal="left" vertical="center"/>
    </xf>
    <xf numFmtId="0" fontId="31" fillId="0" borderId="10" xfId="0" applyFont="1" applyBorder="1" applyAlignment="1">
      <alignment horizontal="left" vertical="center"/>
    </xf>
    <xf numFmtId="0" fontId="6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 vertical="top" wrapText="1"/>
    </xf>
    <xf numFmtId="0" fontId="20" fillId="0" borderId="21" xfId="0" applyFont="1" applyBorder="1" applyAlignment="1">
      <alignment horizontal="left" vertical="center"/>
    </xf>
    <xf numFmtId="0" fontId="20" fillId="0" borderId="22" xfId="0" applyFont="1" applyBorder="1" applyAlignment="1">
      <alignment horizontal="left" vertical="center"/>
    </xf>
    <xf numFmtId="0" fontId="20" fillId="0" borderId="23" xfId="0" applyFont="1" applyBorder="1" applyAlignment="1">
      <alignment horizontal="left" vertical="center"/>
    </xf>
    <xf numFmtId="0" fontId="20" fillId="0" borderId="21" xfId="2" applyFont="1" applyBorder="1" applyAlignment="1">
      <alignment horizontal="left" vertical="center"/>
    </xf>
    <xf numFmtId="0" fontId="20" fillId="0" borderId="22" xfId="2" applyFont="1" applyBorder="1" applyAlignment="1">
      <alignment horizontal="left" vertical="center"/>
    </xf>
    <xf numFmtId="0" fontId="20" fillId="0" borderId="23" xfId="2" applyFont="1" applyBorder="1" applyAlignment="1">
      <alignment horizontal="left" vertical="center"/>
    </xf>
    <xf numFmtId="0" fontId="5" fillId="3" borderId="48" xfId="0" applyFont="1" applyFill="1" applyBorder="1" applyAlignment="1">
      <alignment horizontal="center" vertical="center" wrapText="1"/>
    </xf>
    <xf numFmtId="0" fontId="5" fillId="3" borderId="37" xfId="0" applyFont="1" applyFill="1" applyBorder="1" applyAlignment="1">
      <alignment horizontal="center" vertical="center" wrapText="1"/>
    </xf>
    <xf numFmtId="0" fontId="5" fillId="3" borderId="49" xfId="0" applyFont="1" applyFill="1" applyBorder="1" applyAlignment="1">
      <alignment horizontal="center" vertical="center" wrapText="1"/>
    </xf>
    <xf numFmtId="0" fontId="14" fillId="3" borderId="31" xfId="0" applyFont="1" applyFill="1" applyBorder="1" applyAlignment="1">
      <alignment horizontal="center" vertical="center" wrapText="1"/>
    </xf>
    <xf numFmtId="0" fontId="14" fillId="3" borderId="15" xfId="0" applyFont="1" applyFill="1" applyBorder="1" applyAlignment="1">
      <alignment horizontal="center" vertical="center" wrapText="1"/>
    </xf>
    <xf numFmtId="0" fontId="14" fillId="3" borderId="51" xfId="0" applyFont="1" applyFill="1" applyBorder="1" applyAlignment="1">
      <alignment horizontal="center" vertical="center" wrapText="1"/>
    </xf>
    <xf numFmtId="0" fontId="14" fillId="3" borderId="12" xfId="0" applyFont="1" applyFill="1" applyBorder="1" applyAlignment="1">
      <alignment horizontal="center" vertical="center" wrapText="1"/>
    </xf>
    <xf numFmtId="2" fontId="5" fillId="3" borderId="28" xfId="0" applyNumberFormat="1" applyFont="1" applyFill="1" applyBorder="1" applyAlignment="1">
      <alignment horizontal="center" vertical="center" wrapText="1"/>
    </xf>
    <xf numFmtId="2" fontId="5" fillId="3" borderId="10" xfId="0" applyNumberFormat="1" applyFont="1" applyFill="1" applyBorder="1" applyAlignment="1">
      <alignment horizontal="center" vertical="center" wrapText="1"/>
    </xf>
    <xf numFmtId="2" fontId="5" fillId="3" borderId="41" xfId="0" applyNumberFormat="1" applyFont="1" applyFill="1" applyBorder="1" applyAlignment="1">
      <alignment horizontal="center" vertical="center" wrapText="1"/>
    </xf>
    <xf numFmtId="0" fontId="5" fillId="3" borderId="28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41" xfId="0" applyFont="1" applyFill="1" applyBorder="1" applyAlignment="1">
      <alignment horizontal="center" vertical="center" wrapText="1"/>
    </xf>
    <xf numFmtId="0" fontId="5" fillId="3" borderId="27" xfId="0" applyFont="1" applyFill="1" applyBorder="1" applyAlignment="1">
      <alignment horizontal="center" vertical="center" wrapText="1"/>
    </xf>
    <xf numFmtId="0" fontId="5" fillId="3" borderId="38" xfId="0" applyFont="1" applyFill="1" applyBorder="1" applyAlignment="1">
      <alignment horizontal="center" vertical="center" wrapText="1"/>
    </xf>
    <xf numFmtId="0" fontId="5" fillId="3" borderId="32" xfId="0" applyFont="1" applyFill="1" applyBorder="1" applyAlignment="1">
      <alignment horizontal="center" vertical="center" wrapText="1"/>
    </xf>
    <xf numFmtId="0" fontId="5" fillId="3" borderId="50" xfId="0" applyFont="1" applyFill="1" applyBorder="1" applyAlignment="1">
      <alignment horizontal="center" vertical="center" wrapText="1"/>
    </xf>
    <xf numFmtId="0" fontId="5" fillId="3" borderId="30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6" fillId="0" borderId="13" xfId="0" applyFont="1" applyBorder="1" applyAlignment="1">
      <alignment horizontal="left" vertical="top"/>
    </xf>
    <xf numFmtId="0" fontId="6" fillId="0" borderId="0" xfId="0" applyFont="1" applyBorder="1" applyAlignment="1">
      <alignment horizontal="left" vertical="top"/>
    </xf>
    <xf numFmtId="0" fontId="6" fillId="0" borderId="9" xfId="0" applyFont="1" applyBorder="1" applyAlignment="1">
      <alignment horizontal="left" vertical="top"/>
    </xf>
    <xf numFmtId="0" fontId="35" fillId="0" borderId="15" xfId="0" applyFont="1" applyBorder="1" applyAlignment="1">
      <alignment horizontal="left"/>
    </xf>
    <xf numFmtId="0" fontId="35" fillId="0" borderId="16" xfId="0" applyFont="1" applyBorder="1" applyAlignment="1">
      <alignment horizontal="left"/>
    </xf>
    <xf numFmtId="0" fontId="35" fillId="0" borderId="17" xfId="0" applyFont="1" applyBorder="1" applyAlignment="1">
      <alignment horizontal="left"/>
    </xf>
    <xf numFmtId="0" fontId="8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left" wrapText="1"/>
    </xf>
    <xf numFmtId="0" fontId="14" fillId="0" borderId="3" xfId="0" applyFont="1" applyFill="1" applyBorder="1" applyAlignment="1">
      <alignment vertical="center" wrapText="1"/>
    </xf>
    <xf numFmtId="0" fontId="11" fillId="0" borderId="0" xfId="0" applyFont="1" applyBorder="1" applyAlignment="1"/>
    <xf numFmtId="0" fontId="6" fillId="0" borderId="13" xfId="0" applyFont="1" applyBorder="1" applyAlignment="1">
      <alignment horizontal="left"/>
    </xf>
    <xf numFmtId="0" fontId="6" fillId="0" borderId="9" xfId="0" applyFont="1" applyBorder="1" applyAlignment="1">
      <alignment horizontal="left"/>
    </xf>
    <xf numFmtId="0" fontId="14" fillId="0" borderId="3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49" fontId="5" fillId="3" borderId="25" xfId="0" applyNumberFormat="1" applyFont="1" applyFill="1" applyBorder="1" applyAlignment="1">
      <alignment horizontal="left" wrapText="1"/>
    </xf>
    <xf numFmtId="49" fontId="5" fillId="3" borderId="18" xfId="0" applyNumberFormat="1" applyFont="1" applyFill="1" applyBorder="1" applyAlignment="1">
      <alignment horizontal="left" wrapText="1"/>
    </xf>
    <xf numFmtId="49" fontId="5" fillId="3" borderId="8" xfId="0" applyNumberFormat="1" applyFont="1" applyFill="1" applyBorder="1" applyAlignment="1">
      <alignment horizontal="left" wrapText="1"/>
    </xf>
    <xf numFmtId="0" fontId="34" fillId="0" borderId="13" xfId="0" applyFont="1" applyBorder="1" applyAlignment="1">
      <alignment horizontal="left"/>
    </xf>
    <xf numFmtId="0" fontId="34" fillId="0" borderId="0" xfId="0" applyFont="1" applyBorder="1" applyAlignment="1">
      <alignment horizontal="left"/>
    </xf>
    <xf numFmtId="0" fontId="34" fillId="0" borderId="9" xfId="0" applyFont="1" applyBorder="1" applyAlignment="1">
      <alignment horizontal="left"/>
    </xf>
    <xf numFmtId="0" fontId="3" fillId="0" borderId="0" xfId="0" applyFont="1" applyBorder="1" applyAlignment="1">
      <alignment horizontal="center" vertical="top" wrapText="1"/>
    </xf>
    <xf numFmtId="0" fontId="5" fillId="3" borderId="1" xfId="3" applyFont="1" applyFill="1" applyBorder="1" applyAlignment="1">
      <alignment horizontal="center" vertical="center" wrapText="1"/>
    </xf>
    <xf numFmtId="0" fontId="24" fillId="0" borderId="21" xfId="3" applyFont="1" applyFill="1" applyBorder="1" applyAlignment="1">
      <alignment horizontal="left"/>
    </xf>
    <xf numFmtId="0" fontId="24" fillId="0" borderId="22" xfId="3" applyFont="1" applyFill="1" applyBorder="1" applyAlignment="1">
      <alignment horizontal="left"/>
    </xf>
    <xf numFmtId="0" fontId="24" fillId="0" borderId="23" xfId="3" applyFont="1" applyFill="1" applyBorder="1" applyAlignment="1">
      <alignment horizontal="left"/>
    </xf>
    <xf numFmtId="0" fontId="25" fillId="0" borderId="22" xfId="3" applyFont="1" applyFill="1" applyBorder="1" applyAlignment="1">
      <alignment horizontal="left"/>
    </xf>
    <xf numFmtId="0" fontId="25" fillId="0" borderId="23" xfId="3" applyFont="1" applyFill="1" applyBorder="1" applyAlignment="1">
      <alignment horizontal="left"/>
    </xf>
    <xf numFmtId="0" fontId="24" fillId="0" borderId="21" xfId="4" applyFont="1" applyFill="1" applyBorder="1" applyAlignment="1">
      <alignment horizontal="left"/>
    </xf>
    <xf numFmtId="0" fontId="24" fillId="0" borderId="22" xfId="4" applyFont="1" applyFill="1" applyBorder="1" applyAlignment="1">
      <alignment horizontal="left"/>
    </xf>
    <xf numFmtId="0" fontId="24" fillId="0" borderId="23" xfId="4" applyFont="1" applyFill="1" applyBorder="1" applyAlignment="1">
      <alignment horizontal="left"/>
    </xf>
    <xf numFmtId="0" fontId="3" fillId="0" borderId="10" xfId="4" applyFont="1" applyFill="1" applyBorder="1" applyAlignment="1">
      <alignment horizontal="center"/>
    </xf>
    <xf numFmtId="0" fontId="26" fillId="3" borderId="1" xfId="3" applyFont="1" applyFill="1" applyBorder="1" applyAlignment="1">
      <alignment horizontal="center" vertical="center" wrapText="1"/>
    </xf>
    <xf numFmtId="0" fontId="6" fillId="0" borderId="13" xfId="2" applyFont="1" applyBorder="1" applyAlignment="1"/>
    <xf numFmtId="0" fontId="6" fillId="0" borderId="0" xfId="2" applyFont="1" applyBorder="1" applyAlignment="1"/>
    <xf numFmtId="0" fontId="6" fillId="0" borderId="9" xfId="2" applyFont="1" applyBorder="1" applyAlignment="1"/>
    <xf numFmtId="49" fontId="22" fillId="0" borderId="1" xfId="3" applyNumberFormat="1" applyFont="1" applyFill="1" applyBorder="1" applyAlignment="1">
      <alignment horizontal="left" vertical="center" wrapText="1"/>
    </xf>
    <xf numFmtId="0" fontId="1" fillId="0" borderId="1" xfId="3" applyBorder="1" applyAlignment="1">
      <alignment horizontal="left" vertical="center" wrapText="1"/>
    </xf>
    <xf numFmtId="0" fontId="24" fillId="4" borderId="1" xfId="3" applyFont="1" applyFill="1" applyBorder="1" applyAlignment="1">
      <alignment horizontal="center" vertical="top" wrapText="1"/>
    </xf>
    <xf numFmtId="0" fontId="1" fillId="0" borderId="1" xfId="3" applyBorder="1" applyAlignment="1">
      <alignment horizontal="center" vertical="top" wrapText="1"/>
    </xf>
    <xf numFmtId="49" fontId="5" fillId="3" borderId="25" xfId="2" applyNumberFormat="1" applyFont="1" applyFill="1" applyBorder="1" applyAlignment="1">
      <alignment horizontal="center" wrapText="1"/>
    </xf>
    <xf numFmtId="49" fontId="5" fillId="3" borderId="18" xfId="2" applyNumberFormat="1" applyFont="1" applyFill="1" applyBorder="1" applyAlignment="1">
      <alignment horizontal="center" wrapText="1"/>
    </xf>
    <xf numFmtId="49" fontId="5" fillId="3" borderId="8" xfId="2" applyNumberFormat="1" applyFont="1" applyFill="1" applyBorder="1" applyAlignment="1">
      <alignment horizontal="center" wrapText="1"/>
    </xf>
    <xf numFmtId="0" fontId="6" fillId="0" borderId="25" xfId="2" applyFont="1" applyBorder="1" applyAlignment="1"/>
    <xf numFmtId="0" fontId="6" fillId="0" borderId="18" xfId="2" applyFont="1" applyBorder="1" applyAlignment="1"/>
    <xf numFmtId="0" fontId="6" fillId="0" borderId="8" xfId="2" applyFont="1" applyBorder="1" applyAlignment="1"/>
    <xf numFmtId="0" fontId="6" fillId="0" borderId="0" xfId="3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0" fillId="0" borderId="9" xfId="0" applyBorder="1" applyAlignment="1">
      <alignment horizontal="left" wrapText="1"/>
    </xf>
    <xf numFmtId="0" fontId="6" fillId="0" borderId="9" xfId="3" applyFont="1" applyBorder="1" applyAlignment="1">
      <alignment horizontal="left" vertical="center" wrapText="1"/>
    </xf>
    <xf numFmtId="0" fontId="0" fillId="0" borderId="0" xfId="0" applyAlignment="1"/>
    <xf numFmtId="0" fontId="0" fillId="0" borderId="9" xfId="0" applyBorder="1" applyAlignment="1"/>
    <xf numFmtId="0" fontId="28" fillId="0" borderId="0" xfId="3" applyFont="1" applyAlignment="1"/>
    <xf numFmtId="0" fontId="1" fillId="0" borderId="0" xfId="3" applyAlignment="1"/>
    <xf numFmtId="0" fontId="36" fillId="0" borderId="0" xfId="0" applyFont="1"/>
    <xf numFmtId="0" fontId="6" fillId="0" borderId="0" xfId="0" applyFont="1" applyBorder="1" applyAlignment="1"/>
  </cellXfs>
  <cellStyles count="5">
    <cellStyle name="Normálna" xfId="0" builtinId="0"/>
    <cellStyle name="Normálna 2" xfId="1"/>
    <cellStyle name="Normálna 2 2" xfId="4"/>
    <cellStyle name="Normálna 2 3" xfId="3"/>
    <cellStyle name="Normálna 3" xfId="2"/>
  </cellStyles>
  <dxfs count="48"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</dxfs>
  <tableStyles count="0" defaultTableStyle="TableStyleMedium9" defaultPivotStyle="PivotStyleLight16"/>
  <colors>
    <mruColors>
      <color rgb="FFFF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333375</xdr:colOff>
      <xdr:row>1</xdr:row>
      <xdr:rowOff>0</xdr:rowOff>
    </xdr:from>
    <xdr:to>
      <xdr:col>11</xdr:col>
      <xdr:colOff>695326</xdr:colOff>
      <xdr:row>7</xdr:row>
      <xdr:rowOff>180975</xdr:rowOff>
    </xdr:to>
    <xdr:pic>
      <xdr:nvPicPr>
        <xdr:cNvPr id="3" name="Obrázok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62250" y="161925"/>
          <a:ext cx="5838826" cy="11525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C00000"/>
    <pageSetUpPr fitToPage="1"/>
  </sheetPr>
  <dimension ref="A1:AO39"/>
  <sheetViews>
    <sheetView topLeftCell="A10" zoomScaleNormal="100" zoomScaleSheetLayoutView="85" zoomScalePageLayoutView="50" workbookViewId="0">
      <selection activeCell="B14" sqref="B14:C14"/>
    </sheetView>
  </sheetViews>
  <sheetFormatPr defaultColWidth="9.140625" defaultRowHeight="12.75" x14ac:dyDescent="0.2"/>
  <cols>
    <col min="1" max="1" width="4.5703125" style="2" customWidth="1"/>
    <col min="2" max="2" width="36.28515625" style="2" customWidth="1"/>
    <col min="3" max="3" width="6.140625" style="2" customWidth="1"/>
    <col min="4" max="4" width="12.85546875" style="2" customWidth="1"/>
    <col min="5" max="6" width="11" style="2" customWidth="1"/>
    <col min="7" max="7" width="13.7109375" style="2" customWidth="1"/>
    <col min="8" max="8" width="11.5703125" style="2" customWidth="1"/>
    <col min="9" max="10" width="8.28515625" style="2" customWidth="1"/>
    <col min="11" max="11" width="8.85546875" style="2" bestFit="1" customWidth="1"/>
    <col min="12" max="12" width="5.7109375" style="2" customWidth="1"/>
    <col min="13" max="13" width="8.85546875" style="2" bestFit="1" customWidth="1"/>
    <col min="14" max="14" width="5.7109375" style="2" customWidth="1"/>
    <col min="15" max="15" width="8.85546875" style="2" bestFit="1" customWidth="1"/>
    <col min="16" max="16" width="5.7109375" style="2" customWidth="1"/>
    <col min="17" max="17" width="8.85546875" style="2" bestFit="1" customWidth="1"/>
    <col min="18" max="18" width="6.140625" style="2" customWidth="1"/>
    <col min="19" max="19" width="6.85546875" style="2" bestFit="1" customWidth="1"/>
    <col min="20" max="20" width="5.7109375" style="14" customWidth="1"/>
    <col min="21" max="21" width="8.85546875" style="2" bestFit="1" customWidth="1"/>
    <col min="22" max="22" width="5.7109375" style="2" customWidth="1"/>
    <col min="23" max="23" width="8.85546875" style="2" bestFit="1" customWidth="1"/>
    <col min="24" max="24" width="6" style="2" customWidth="1"/>
    <col min="25" max="25" width="8.85546875" style="2" bestFit="1" customWidth="1"/>
    <col min="26" max="26" width="6" style="2" customWidth="1"/>
    <col min="27" max="27" width="8.85546875" style="2" bestFit="1" customWidth="1"/>
    <col min="28" max="28" width="5.7109375" style="2" customWidth="1"/>
    <col min="29" max="29" width="7.7109375" style="2" customWidth="1"/>
    <col min="30" max="30" width="10" style="2" customWidth="1"/>
    <col min="31" max="31" width="17.7109375" style="2" customWidth="1"/>
    <col min="32" max="32" width="9.140625" style="2"/>
    <col min="33" max="34" width="6.42578125" style="2" customWidth="1"/>
    <col min="35" max="35" width="6.42578125" style="2" bestFit="1" customWidth="1"/>
    <col min="36" max="36" width="5.5703125" style="2" customWidth="1"/>
    <col min="37" max="37" width="6.42578125" style="2" customWidth="1"/>
    <col min="38" max="39" width="5.5703125" style="2" customWidth="1"/>
    <col min="40" max="41" width="9.140625" style="2" customWidth="1"/>
    <col min="42" max="16384" width="9.140625" style="2"/>
  </cols>
  <sheetData>
    <row r="1" spans="1:41" s="1" customFormat="1" ht="18" x14ac:dyDescent="0.3">
      <c r="A1" s="142" t="s">
        <v>80</v>
      </c>
      <c r="B1" s="142"/>
      <c r="C1" s="142"/>
      <c r="D1" s="143" t="s">
        <v>141</v>
      </c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  <c r="S1" s="143"/>
      <c r="T1" s="143"/>
      <c r="U1" s="143"/>
      <c r="V1" s="143"/>
      <c r="W1" s="143"/>
      <c r="X1" s="39"/>
      <c r="Y1" s="39"/>
      <c r="Z1" s="39"/>
      <c r="AA1" s="39"/>
      <c r="AB1" s="39"/>
      <c r="AC1" s="39"/>
      <c r="AD1" s="39"/>
      <c r="AE1" s="39"/>
    </row>
    <row r="2" spans="1:41" s="1" customFormat="1" ht="15" customHeight="1" thickBot="1" x14ac:dyDescent="0.35">
      <c r="A2" s="40"/>
      <c r="B2" s="40"/>
      <c r="C2" s="40"/>
      <c r="D2" s="41"/>
      <c r="E2" s="41"/>
      <c r="F2" s="41"/>
      <c r="G2" s="41"/>
      <c r="H2" s="41"/>
      <c r="I2" s="41"/>
      <c r="J2" s="41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39"/>
      <c r="Y2" s="39"/>
      <c r="Z2" s="39"/>
      <c r="AA2" s="39"/>
      <c r="AB2" s="39"/>
      <c r="AC2" s="39"/>
      <c r="AD2" s="39"/>
      <c r="AE2" s="39"/>
    </row>
    <row r="3" spans="1:41" s="1" customFormat="1" ht="15" customHeight="1" thickBot="1" x14ac:dyDescent="0.35">
      <c r="A3" s="137" t="s">
        <v>23</v>
      </c>
      <c r="B3" s="138"/>
      <c r="C3" s="139"/>
      <c r="D3" s="144" t="s">
        <v>81</v>
      </c>
      <c r="E3" s="145"/>
      <c r="F3" s="145"/>
      <c r="G3" s="145"/>
      <c r="H3" s="145"/>
      <c r="I3" s="145"/>
      <c r="J3" s="146"/>
      <c r="K3" s="43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</row>
    <row r="4" spans="1:41" s="1" customFormat="1" ht="15" customHeight="1" thickBot="1" x14ac:dyDescent="0.35">
      <c r="A4" s="137" t="s">
        <v>56</v>
      </c>
      <c r="B4" s="138"/>
      <c r="C4" s="139"/>
      <c r="D4" s="144"/>
      <c r="E4" s="145"/>
      <c r="F4" s="145"/>
      <c r="G4" s="145"/>
      <c r="H4" s="145"/>
      <c r="I4" s="145"/>
      <c r="J4" s="146"/>
      <c r="K4" s="43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</row>
    <row r="5" spans="1:41" s="1" customFormat="1" ht="15" customHeight="1" thickBot="1" x14ac:dyDescent="0.35">
      <c r="A5" s="140" t="s">
        <v>30</v>
      </c>
      <c r="B5" s="141"/>
      <c r="C5" s="141"/>
      <c r="D5" s="147"/>
      <c r="E5" s="148"/>
      <c r="F5" s="148"/>
      <c r="G5" s="148"/>
      <c r="H5" s="148"/>
      <c r="I5" s="148"/>
      <c r="J5" s="149"/>
      <c r="K5" s="43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</row>
    <row r="6" spans="1:41" s="1" customFormat="1" ht="15" customHeight="1" thickBot="1" x14ac:dyDescent="0.35">
      <c r="A6" s="137" t="s">
        <v>31</v>
      </c>
      <c r="B6" s="138"/>
      <c r="C6" s="138"/>
      <c r="D6" s="134" t="s">
        <v>78</v>
      </c>
      <c r="E6" s="135"/>
      <c r="F6" s="135"/>
      <c r="G6" s="135"/>
      <c r="H6" s="135"/>
      <c r="I6" s="135"/>
      <c r="J6" s="136"/>
      <c r="K6" s="43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</row>
    <row r="7" spans="1:41" s="1" customFormat="1" ht="18.75" thickBot="1" x14ac:dyDescent="0.35">
      <c r="A7" s="16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</row>
    <row r="8" spans="1:41" ht="15.75" customHeight="1" x14ac:dyDescent="0.2">
      <c r="A8" s="122" t="s">
        <v>0</v>
      </c>
      <c r="B8" s="150" t="s">
        <v>146</v>
      </c>
      <c r="C8" s="163"/>
      <c r="D8" s="166" t="s">
        <v>35</v>
      </c>
      <c r="E8" s="150" t="s">
        <v>36</v>
      </c>
      <c r="F8" s="125" t="s">
        <v>84</v>
      </c>
      <c r="G8" s="160" t="s">
        <v>1</v>
      </c>
      <c r="H8" s="161"/>
      <c r="I8" s="161"/>
      <c r="J8" s="162"/>
      <c r="K8" s="157" t="s">
        <v>2</v>
      </c>
      <c r="L8" s="158"/>
      <c r="M8" s="158"/>
      <c r="N8" s="158"/>
      <c r="O8" s="158"/>
      <c r="P8" s="158"/>
      <c r="Q8" s="158"/>
      <c r="R8" s="158"/>
      <c r="S8" s="158"/>
      <c r="T8" s="158"/>
      <c r="U8" s="158"/>
      <c r="V8" s="158"/>
      <c r="W8" s="158"/>
      <c r="X8" s="158"/>
      <c r="Y8" s="158"/>
      <c r="Z8" s="158"/>
      <c r="AA8" s="158"/>
      <c r="AB8" s="159"/>
      <c r="AC8" s="119" t="s">
        <v>85</v>
      </c>
      <c r="AD8" s="122" t="s">
        <v>39</v>
      </c>
      <c r="AE8" s="125" t="s">
        <v>33</v>
      </c>
    </row>
    <row r="9" spans="1:41" ht="56.25" customHeight="1" x14ac:dyDescent="0.2">
      <c r="A9" s="123"/>
      <c r="B9" s="151"/>
      <c r="C9" s="164"/>
      <c r="D9" s="167"/>
      <c r="E9" s="151"/>
      <c r="F9" s="126"/>
      <c r="G9" s="153" t="s">
        <v>34</v>
      </c>
      <c r="H9" s="155" t="s">
        <v>139</v>
      </c>
      <c r="I9" s="155" t="s">
        <v>90</v>
      </c>
      <c r="J9" s="132" t="s">
        <v>27</v>
      </c>
      <c r="K9" s="131" t="s">
        <v>29</v>
      </c>
      <c r="L9" s="129"/>
      <c r="M9" s="129" t="s">
        <v>28</v>
      </c>
      <c r="N9" s="129"/>
      <c r="O9" s="129" t="s">
        <v>18</v>
      </c>
      <c r="P9" s="129"/>
      <c r="Q9" s="129" t="s">
        <v>15</v>
      </c>
      <c r="R9" s="129"/>
      <c r="S9" s="129" t="s">
        <v>3</v>
      </c>
      <c r="T9" s="129"/>
      <c r="U9" s="129" t="s">
        <v>17</v>
      </c>
      <c r="V9" s="129"/>
      <c r="W9" s="129" t="s">
        <v>19</v>
      </c>
      <c r="X9" s="129"/>
      <c r="Y9" s="129" t="s">
        <v>147</v>
      </c>
      <c r="Z9" s="129"/>
      <c r="AA9" s="129" t="s">
        <v>16</v>
      </c>
      <c r="AB9" s="130"/>
      <c r="AC9" s="120"/>
      <c r="AD9" s="123"/>
      <c r="AE9" s="126"/>
      <c r="AG9" s="21" t="s">
        <v>49</v>
      </c>
      <c r="AH9" s="21" t="s">
        <v>50</v>
      </c>
      <c r="AI9" s="21" t="s">
        <v>46</v>
      </c>
      <c r="AJ9" s="21" t="s">
        <v>45</v>
      </c>
      <c r="AK9" s="21" t="s">
        <v>48</v>
      </c>
      <c r="AL9" s="21" t="s">
        <v>51</v>
      </c>
      <c r="AM9" s="4" t="s">
        <v>79</v>
      </c>
      <c r="AN9" s="21" t="s">
        <v>47</v>
      </c>
      <c r="AO9" s="22" t="s">
        <v>52</v>
      </c>
    </row>
    <row r="10" spans="1:41" ht="15" customHeight="1" thickBot="1" x14ac:dyDescent="0.25">
      <c r="A10" s="124"/>
      <c r="B10" s="152"/>
      <c r="C10" s="165"/>
      <c r="D10" s="168"/>
      <c r="E10" s="152"/>
      <c r="F10" s="127"/>
      <c r="G10" s="154"/>
      <c r="H10" s="156"/>
      <c r="I10" s="156"/>
      <c r="J10" s="133"/>
      <c r="K10" s="51" t="s">
        <v>21</v>
      </c>
      <c r="L10" s="52" t="s">
        <v>22</v>
      </c>
      <c r="M10" s="52" t="s">
        <v>21</v>
      </c>
      <c r="N10" s="52" t="s">
        <v>22</v>
      </c>
      <c r="O10" s="52" t="s">
        <v>21</v>
      </c>
      <c r="P10" s="52" t="s">
        <v>22</v>
      </c>
      <c r="Q10" s="52" t="s">
        <v>21</v>
      </c>
      <c r="R10" s="52" t="s">
        <v>22</v>
      </c>
      <c r="S10" s="52" t="s">
        <v>21</v>
      </c>
      <c r="T10" s="53" t="s">
        <v>22</v>
      </c>
      <c r="U10" s="52" t="s">
        <v>21</v>
      </c>
      <c r="V10" s="52" t="s">
        <v>22</v>
      </c>
      <c r="W10" s="52" t="s">
        <v>21</v>
      </c>
      <c r="X10" s="52" t="s">
        <v>22</v>
      </c>
      <c r="Y10" s="52" t="s">
        <v>21</v>
      </c>
      <c r="Z10" s="52" t="s">
        <v>22</v>
      </c>
      <c r="AA10" s="52" t="s">
        <v>21</v>
      </c>
      <c r="AB10" s="74" t="s">
        <v>22</v>
      </c>
      <c r="AC10" s="121"/>
      <c r="AD10" s="124"/>
      <c r="AE10" s="127"/>
      <c r="AG10" s="23">
        <v>0.1</v>
      </c>
      <c r="AH10" s="23">
        <v>1.4E-2</v>
      </c>
      <c r="AI10" s="23">
        <v>0.14000000000000001</v>
      </c>
      <c r="AJ10" s="23">
        <v>8.0000000000000002E-3</v>
      </c>
      <c r="AK10" s="23">
        <v>0.03</v>
      </c>
      <c r="AL10" s="23">
        <v>0.01</v>
      </c>
      <c r="AM10" s="42">
        <v>2.5000000000000001E-3</v>
      </c>
      <c r="AN10" s="23">
        <v>4.7500000000000001E-2</v>
      </c>
      <c r="AO10" s="21">
        <v>200</v>
      </c>
    </row>
    <row r="11" spans="1:41" s="4" customFormat="1" ht="25.5" x14ac:dyDescent="0.2">
      <c r="A11" s="55" t="s">
        <v>4</v>
      </c>
      <c r="B11" s="128"/>
      <c r="C11" s="128"/>
      <c r="D11" s="56"/>
      <c r="E11" s="57"/>
      <c r="F11" s="65"/>
      <c r="G11" s="68"/>
      <c r="H11" s="58">
        <f t="shared" ref="H11:H20" si="0">ROUNDDOWN(G11/100*E11,2)</f>
        <v>0</v>
      </c>
      <c r="I11" s="58"/>
      <c r="J11" s="69" t="str">
        <f t="shared" ref="J11:J20" si="1">IF(D11="DoBPŠ",(IF(H11-I11&lt;=0,0,H11-I11)),"-")</f>
        <v>-</v>
      </c>
      <c r="K11" s="72">
        <f>IF(F11=621,IF($D11="DoBPŠ",(ROUNDDOWN($J11*L11,2)),(ROUNDDOWN($H11*L11,2))),0)</f>
        <v>0</v>
      </c>
      <c r="L11" s="59" t="str">
        <f t="shared" ref="L11:L17" si="2">IF($D11="DoBPŠ",(IF($H11&lt;=$AO$10,0%,0%)),(IF($D11="DoPČ-N",$AG$10,(IF($D11="DoVP-N",$AG$10,(IF($D11="DoPČ",$AG$10,(IF($D11="DoVP",$AG$10,"ERROR")))))))))</f>
        <v>ERROR</v>
      </c>
      <c r="M11" s="58">
        <f>IF(F11=623,IF($D11="DoBPŠ",(ROUNDDOWN($J11*N11,2)),(ROUNDDOWN($H11*N11,2))),0)</f>
        <v>0</v>
      </c>
      <c r="N11" s="59" t="str">
        <f t="shared" ref="N11:N17" si="3">IF($D11="DoBPŠ",(IF($H11&lt;=$AO$10,0%,0%)),(IF($D11="DoPČ-N",$AG$10,(IF($D11="DoVP-N",$AG$10,(IF($D11="DoPČ",$AG$10,(IF($D11="DoVP",$AG$10,"ERROR")))))))))</f>
        <v>ERROR</v>
      </c>
      <c r="O11" s="58" t="e">
        <f t="shared" ref="O11:O17" si="4">IF($D11="DoBPŠ",(ROUNDDOWN($J11*P11,2)),(ROUNDDOWN($H11*P11,2)))</f>
        <v>#VALUE!</v>
      </c>
      <c r="P11" s="59" t="str">
        <f t="shared" ref="P11:P17" si="5">IF($D11="DoBPŠ",(IF($H11&lt;=$AO$10,0%,0%)),(IF($D11="DoPČ-N",0%,(IF($D11="DoVP-N",0%,(IF($D11="DoPČ",$AH$10,(IF($D11="DoVP",$AH$10,"ERROR")))))))))</f>
        <v>ERROR</v>
      </c>
      <c r="Q11" s="58" t="e">
        <f t="shared" ref="Q11:Q15" si="6">IF($D11="DoBPŠ",(ROUNDDOWN($J11*R11,2)),(ROUNDDOWN($H11*R11,2)))</f>
        <v>#VALUE!</v>
      </c>
      <c r="R11" s="59" t="str">
        <f t="shared" ref="R11:R17" si="7">IF($D11="DoBPŠ",(IF($H11&lt;=$AO$10,0%,$AI$10)),(IF($D11="DoPČ-N",$AI$10,(IF($D11="DoVP-N",$AI$10,(IF($D11="DoPČ",$AI$10,(IF($D11="DoVP",$AI$10,"ERROR")))))))))</f>
        <v>ERROR</v>
      </c>
      <c r="S11" s="58">
        <f t="shared" ref="S11:S17" si="8">ROUNDDOWN(H11*T11,2)</f>
        <v>0</v>
      </c>
      <c r="T11" s="60">
        <f t="shared" ref="T11:T17" si="9">$AJ$10</f>
        <v>8.0000000000000002E-3</v>
      </c>
      <c r="U11" s="58" t="e">
        <f t="shared" ref="U11:U20" si="10">IF($D11="DoBPŠ",(ROUNDDOWN($J11*V11,2)),(ROUNDDOWN($H11*V11,2)))</f>
        <v>#VALUE!</v>
      </c>
      <c r="V11" s="59" t="str">
        <f t="shared" ref="V11:V17" si="11">IF($D11="DoBPŠ",(IF($H11&lt;=$AO$10,0%,$AK$10)),(IF($D11="DoPČ-N",$AK$10,(IF($D11="DoVP-N",$AK$10,(IF($D11="DoPČ",$AK$10,(IF($D11="DoVP",$AK$10,"ERROR")))))))))</f>
        <v>ERROR</v>
      </c>
      <c r="W11" s="58" t="e">
        <f t="shared" ref="W11:W17" si="12">IF($D11="DoBPŠ",(ROUNDDOWN($J11*X11,2)),(ROUNDDOWN($H11*X11,2)))</f>
        <v>#VALUE!</v>
      </c>
      <c r="X11" s="59" t="str">
        <f t="shared" ref="X11:X17" si="13">IF($D11="DoBPŠ",(IF($H11&lt;=$AO$10,0%,0%)),(IF($D11="DoPČ-N",0%,(IF($D11="DoVP-N",0%,(IF($D11="DoPČ",$AL$10,(IF($D11="DoVP",$AL$10,"ERROR")))))))))</f>
        <v>ERROR</v>
      </c>
      <c r="Y11" s="58" t="e">
        <f>IF($D11="DoBPŠ",(ROUNDDOWN($J11*Z11,2)),(ROUNDDOWN($H11*Z11,2)))</f>
        <v>#VALUE!</v>
      </c>
      <c r="Z11" s="59" t="str">
        <f>IF($D11="DoBPŠ",(IF($H11&lt;=$AO$10,0%,0%)),(IF($D11="DoPČ-N",0%,(IF($D11="DoVP-N",0%,(IF($D11="DoPČ",$AM$10,(IF($D11="DoVP",$AM$10,"ERROR")))))))))</f>
        <v>ERROR</v>
      </c>
      <c r="AA11" s="58" t="e">
        <f t="shared" ref="AA11:AA17" si="14">IF($D11="DoBPŠ",(ROUNDDOWN($J11*AB11,2)),(ROUNDDOWN($H11*AB11,2)))</f>
        <v>#VALUE!</v>
      </c>
      <c r="AB11" s="73" t="str">
        <f t="shared" ref="AB11:AB17" si="15">IF($D11="DoBPŠ",(IF($H11&lt;=$AO$10,0%,$AN$10)),(IF($D11="DoPČ-N",$AN$10,(IF($D11="DoVP-N",$AN$10,(IF($D11="DoPČ",$AN$10,(IF($D11="DoVP",$AN$10,"ERROR")))))))))</f>
        <v>ERROR</v>
      </c>
      <c r="AC11" s="79"/>
      <c r="AD11" s="82" t="e">
        <f>ROUNDDOWN(H11+S11+Q11+AA11+U11+K11+M11+O11+W11+Y11,2)</f>
        <v>#VALUE!</v>
      </c>
      <c r="AE11" s="61"/>
      <c r="AF11" s="37" t="s">
        <v>55</v>
      </c>
    </row>
    <row r="12" spans="1:41" s="4" customFormat="1" ht="25.5" x14ac:dyDescent="0.2">
      <c r="A12" s="10" t="s">
        <v>5</v>
      </c>
      <c r="B12" s="118"/>
      <c r="C12" s="118"/>
      <c r="D12" s="12"/>
      <c r="E12" s="15"/>
      <c r="F12" s="46"/>
      <c r="G12" s="47"/>
      <c r="H12" s="3">
        <f t="shared" si="0"/>
        <v>0</v>
      </c>
      <c r="I12" s="3"/>
      <c r="J12" s="48" t="str">
        <f t="shared" si="1"/>
        <v>-</v>
      </c>
      <c r="K12" s="49">
        <f t="shared" ref="K12:K20" si="16">IF(F12=621,IF($D12="DoBPŠ",(ROUNDDOWN($J12*L12,2)),(ROUNDDOWN($H12*L12,2))),0)</f>
        <v>0</v>
      </c>
      <c r="L12" s="24" t="str">
        <f t="shared" si="2"/>
        <v>ERROR</v>
      </c>
      <c r="M12" s="3">
        <f t="shared" ref="M12:M20" si="17">IF(F12=623,IF($D12="DoBPŠ",(ROUNDDOWN($J12*N12,2)),(ROUNDDOWN($H12*N12,2))),0)</f>
        <v>0</v>
      </c>
      <c r="N12" s="24" t="str">
        <f t="shared" si="3"/>
        <v>ERROR</v>
      </c>
      <c r="O12" s="3" t="e">
        <f t="shared" si="4"/>
        <v>#VALUE!</v>
      </c>
      <c r="P12" s="24" t="str">
        <f t="shared" si="5"/>
        <v>ERROR</v>
      </c>
      <c r="Q12" s="3" t="e">
        <f t="shared" si="6"/>
        <v>#VALUE!</v>
      </c>
      <c r="R12" s="24" t="str">
        <f t="shared" si="7"/>
        <v>ERROR</v>
      </c>
      <c r="S12" s="3">
        <f t="shared" si="8"/>
        <v>0</v>
      </c>
      <c r="T12" s="17">
        <f t="shared" si="9"/>
        <v>8.0000000000000002E-3</v>
      </c>
      <c r="U12" s="3" t="e">
        <f t="shared" si="10"/>
        <v>#VALUE!</v>
      </c>
      <c r="V12" s="24" t="str">
        <f t="shared" si="11"/>
        <v>ERROR</v>
      </c>
      <c r="W12" s="3" t="e">
        <f t="shared" si="12"/>
        <v>#VALUE!</v>
      </c>
      <c r="X12" s="24" t="str">
        <f t="shared" si="13"/>
        <v>ERROR</v>
      </c>
      <c r="Y12" s="3" t="e">
        <f t="shared" ref="Y12:Y20" si="18">IF($D12="DoBPŠ",(ROUNDDOWN($J12*Z12,2)),(ROUNDDOWN($H12*Z12,2)))</f>
        <v>#VALUE!</v>
      </c>
      <c r="Z12" s="24" t="str">
        <f t="shared" ref="Z12:Z20" si="19">IF($D12="DoBPŠ",(IF($H12&lt;=$AO$10,0%,0%)),(IF($D12="DoPČ-N",0%,(IF($D12="DoVP-N",0%,(IF($D12="DoPČ",$AM$10,(IF($D12="DoVP",$AM$10,"ERROR")))))))))</f>
        <v>ERROR</v>
      </c>
      <c r="AA12" s="3" t="e">
        <f t="shared" si="14"/>
        <v>#VALUE!</v>
      </c>
      <c r="AB12" s="50" t="str">
        <f t="shared" si="15"/>
        <v>ERROR</v>
      </c>
      <c r="AC12" s="80"/>
      <c r="AD12" s="83" t="e">
        <f t="shared" ref="AD12:AD20" si="20">ROUNDDOWN(H12+S12+Q12+AA12+U12+K12+M12+O12+W12+Y12,2)</f>
        <v>#VALUE!</v>
      </c>
      <c r="AE12" s="11"/>
      <c r="AF12" s="37" t="s">
        <v>44</v>
      </c>
    </row>
    <row r="13" spans="1:41" s="4" customFormat="1" ht="25.5" x14ac:dyDescent="0.2">
      <c r="A13" s="10" t="s">
        <v>6</v>
      </c>
      <c r="B13" s="118"/>
      <c r="C13" s="118"/>
      <c r="D13" s="12"/>
      <c r="E13" s="15"/>
      <c r="F13" s="46"/>
      <c r="G13" s="47"/>
      <c r="H13" s="3">
        <f t="shared" si="0"/>
        <v>0</v>
      </c>
      <c r="I13" s="3"/>
      <c r="J13" s="48" t="str">
        <f t="shared" si="1"/>
        <v>-</v>
      </c>
      <c r="K13" s="49">
        <f t="shared" si="16"/>
        <v>0</v>
      </c>
      <c r="L13" s="24" t="str">
        <f t="shared" si="2"/>
        <v>ERROR</v>
      </c>
      <c r="M13" s="3">
        <f t="shared" si="17"/>
        <v>0</v>
      </c>
      <c r="N13" s="24" t="str">
        <f t="shared" si="3"/>
        <v>ERROR</v>
      </c>
      <c r="O13" s="3" t="e">
        <f t="shared" si="4"/>
        <v>#VALUE!</v>
      </c>
      <c r="P13" s="24" t="str">
        <f t="shared" si="5"/>
        <v>ERROR</v>
      </c>
      <c r="Q13" s="3" t="e">
        <f t="shared" si="6"/>
        <v>#VALUE!</v>
      </c>
      <c r="R13" s="24" t="str">
        <f t="shared" si="7"/>
        <v>ERROR</v>
      </c>
      <c r="S13" s="3">
        <f t="shared" si="8"/>
        <v>0</v>
      </c>
      <c r="T13" s="17">
        <f t="shared" si="9"/>
        <v>8.0000000000000002E-3</v>
      </c>
      <c r="U13" s="3" t="e">
        <f t="shared" si="10"/>
        <v>#VALUE!</v>
      </c>
      <c r="V13" s="24" t="str">
        <f t="shared" si="11"/>
        <v>ERROR</v>
      </c>
      <c r="W13" s="3" t="e">
        <f t="shared" si="12"/>
        <v>#VALUE!</v>
      </c>
      <c r="X13" s="24" t="str">
        <f t="shared" si="13"/>
        <v>ERROR</v>
      </c>
      <c r="Y13" s="3" t="e">
        <f t="shared" si="18"/>
        <v>#VALUE!</v>
      </c>
      <c r="Z13" s="24" t="str">
        <f t="shared" si="19"/>
        <v>ERROR</v>
      </c>
      <c r="AA13" s="3" t="e">
        <f t="shared" si="14"/>
        <v>#VALUE!</v>
      </c>
      <c r="AB13" s="50" t="str">
        <f t="shared" si="15"/>
        <v>ERROR</v>
      </c>
      <c r="AC13" s="80"/>
      <c r="AD13" s="83" t="e">
        <f t="shared" si="20"/>
        <v>#VALUE!</v>
      </c>
      <c r="AE13" s="11"/>
      <c r="AF13" s="37" t="s">
        <v>20</v>
      </c>
    </row>
    <row r="14" spans="1:41" s="4" customFormat="1" ht="25.5" x14ac:dyDescent="0.2">
      <c r="A14" s="10" t="s">
        <v>7</v>
      </c>
      <c r="B14" s="118"/>
      <c r="C14" s="118"/>
      <c r="D14" s="12"/>
      <c r="E14" s="15"/>
      <c r="F14" s="46"/>
      <c r="G14" s="47"/>
      <c r="H14" s="3">
        <f t="shared" si="0"/>
        <v>0</v>
      </c>
      <c r="I14" s="3"/>
      <c r="J14" s="48" t="str">
        <f t="shared" si="1"/>
        <v>-</v>
      </c>
      <c r="K14" s="49">
        <f t="shared" si="16"/>
        <v>0</v>
      </c>
      <c r="L14" s="24" t="str">
        <f t="shared" si="2"/>
        <v>ERROR</v>
      </c>
      <c r="M14" s="3">
        <f t="shared" si="17"/>
        <v>0</v>
      </c>
      <c r="N14" s="24" t="str">
        <f t="shared" si="3"/>
        <v>ERROR</v>
      </c>
      <c r="O14" s="3" t="e">
        <f t="shared" si="4"/>
        <v>#VALUE!</v>
      </c>
      <c r="P14" s="24" t="str">
        <f t="shared" si="5"/>
        <v>ERROR</v>
      </c>
      <c r="Q14" s="3" t="e">
        <f t="shared" si="6"/>
        <v>#VALUE!</v>
      </c>
      <c r="R14" s="24" t="str">
        <f t="shared" si="7"/>
        <v>ERROR</v>
      </c>
      <c r="S14" s="3">
        <f t="shared" si="8"/>
        <v>0</v>
      </c>
      <c r="T14" s="17">
        <f t="shared" si="9"/>
        <v>8.0000000000000002E-3</v>
      </c>
      <c r="U14" s="3" t="e">
        <f t="shared" si="10"/>
        <v>#VALUE!</v>
      </c>
      <c r="V14" s="24" t="str">
        <f t="shared" si="11"/>
        <v>ERROR</v>
      </c>
      <c r="W14" s="3" t="e">
        <f t="shared" si="12"/>
        <v>#VALUE!</v>
      </c>
      <c r="X14" s="24" t="str">
        <f t="shared" si="13"/>
        <v>ERROR</v>
      </c>
      <c r="Y14" s="3" t="e">
        <f t="shared" si="18"/>
        <v>#VALUE!</v>
      </c>
      <c r="Z14" s="24" t="str">
        <f t="shared" si="19"/>
        <v>ERROR</v>
      </c>
      <c r="AA14" s="3" t="e">
        <f t="shared" si="14"/>
        <v>#VALUE!</v>
      </c>
      <c r="AB14" s="50" t="str">
        <f t="shared" si="15"/>
        <v>ERROR</v>
      </c>
      <c r="AC14" s="80"/>
      <c r="AD14" s="83" t="e">
        <f t="shared" si="20"/>
        <v>#VALUE!</v>
      </c>
      <c r="AE14" s="11"/>
      <c r="AF14" s="37" t="s">
        <v>32</v>
      </c>
    </row>
    <row r="15" spans="1:41" s="4" customFormat="1" ht="25.5" x14ac:dyDescent="0.2">
      <c r="A15" s="10" t="s">
        <v>8</v>
      </c>
      <c r="B15" s="118"/>
      <c r="C15" s="118"/>
      <c r="D15" s="12"/>
      <c r="E15" s="15"/>
      <c r="F15" s="46"/>
      <c r="G15" s="47"/>
      <c r="H15" s="3">
        <f t="shared" si="0"/>
        <v>0</v>
      </c>
      <c r="I15" s="3"/>
      <c r="J15" s="48" t="str">
        <f t="shared" si="1"/>
        <v>-</v>
      </c>
      <c r="K15" s="49">
        <f t="shared" si="16"/>
        <v>0</v>
      </c>
      <c r="L15" s="24" t="str">
        <f t="shared" si="2"/>
        <v>ERROR</v>
      </c>
      <c r="M15" s="3">
        <f t="shared" si="17"/>
        <v>0</v>
      </c>
      <c r="N15" s="24" t="str">
        <f t="shared" si="3"/>
        <v>ERROR</v>
      </c>
      <c r="O15" s="3" t="e">
        <f t="shared" si="4"/>
        <v>#VALUE!</v>
      </c>
      <c r="P15" s="24" t="str">
        <f t="shared" si="5"/>
        <v>ERROR</v>
      </c>
      <c r="Q15" s="3" t="e">
        <f t="shared" si="6"/>
        <v>#VALUE!</v>
      </c>
      <c r="R15" s="24" t="str">
        <f t="shared" si="7"/>
        <v>ERROR</v>
      </c>
      <c r="S15" s="3">
        <f t="shared" si="8"/>
        <v>0</v>
      </c>
      <c r="T15" s="17">
        <f t="shared" si="9"/>
        <v>8.0000000000000002E-3</v>
      </c>
      <c r="U15" s="3" t="e">
        <f t="shared" si="10"/>
        <v>#VALUE!</v>
      </c>
      <c r="V15" s="24" t="str">
        <f t="shared" si="11"/>
        <v>ERROR</v>
      </c>
      <c r="W15" s="3" t="e">
        <f t="shared" si="12"/>
        <v>#VALUE!</v>
      </c>
      <c r="X15" s="24" t="str">
        <f t="shared" si="13"/>
        <v>ERROR</v>
      </c>
      <c r="Y15" s="3" t="e">
        <f t="shared" si="18"/>
        <v>#VALUE!</v>
      </c>
      <c r="Z15" s="24" t="str">
        <f t="shared" si="19"/>
        <v>ERROR</v>
      </c>
      <c r="AA15" s="3" t="e">
        <f t="shared" si="14"/>
        <v>#VALUE!</v>
      </c>
      <c r="AB15" s="50" t="str">
        <f t="shared" si="15"/>
        <v>ERROR</v>
      </c>
      <c r="AC15" s="80"/>
      <c r="AD15" s="83" t="e">
        <f t="shared" si="20"/>
        <v>#VALUE!</v>
      </c>
      <c r="AE15" s="11"/>
      <c r="AF15" s="37"/>
    </row>
    <row r="16" spans="1:41" s="4" customFormat="1" ht="25.5" x14ac:dyDescent="0.2">
      <c r="A16" s="10" t="s">
        <v>9</v>
      </c>
      <c r="B16" s="118"/>
      <c r="C16" s="118"/>
      <c r="D16" s="12"/>
      <c r="E16" s="15"/>
      <c r="F16" s="46"/>
      <c r="G16" s="47"/>
      <c r="H16" s="3">
        <f t="shared" si="0"/>
        <v>0</v>
      </c>
      <c r="I16" s="3"/>
      <c r="J16" s="48" t="str">
        <f t="shared" si="1"/>
        <v>-</v>
      </c>
      <c r="K16" s="49">
        <f t="shared" si="16"/>
        <v>0</v>
      </c>
      <c r="L16" s="24" t="str">
        <f t="shared" si="2"/>
        <v>ERROR</v>
      </c>
      <c r="M16" s="3">
        <f t="shared" si="17"/>
        <v>0</v>
      </c>
      <c r="N16" s="24" t="str">
        <f t="shared" si="3"/>
        <v>ERROR</v>
      </c>
      <c r="O16" s="3" t="e">
        <f t="shared" si="4"/>
        <v>#VALUE!</v>
      </c>
      <c r="P16" s="24" t="str">
        <f t="shared" si="5"/>
        <v>ERROR</v>
      </c>
      <c r="Q16" s="3" t="e">
        <f t="shared" ref="Q16" si="21">IF($D16="DoBPŠ",(ROUNDDOWN($J16*R16,2)),(ROUNDDOWN($H16*R16,2)))</f>
        <v>#VALUE!</v>
      </c>
      <c r="R16" s="24" t="str">
        <f t="shared" si="7"/>
        <v>ERROR</v>
      </c>
      <c r="S16" s="3">
        <f t="shared" si="8"/>
        <v>0</v>
      </c>
      <c r="T16" s="17">
        <f t="shared" si="9"/>
        <v>8.0000000000000002E-3</v>
      </c>
      <c r="U16" s="3" t="e">
        <f t="shared" si="10"/>
        <v>#VALUE!</v>
      </c>
      <c r="V16" s="24" t="str">
        <f t="shared" si="11"/>
        <v>ERROR</v>
      </c>
      <c r="W16" s="3" t="e">
        <f t="shared" si="12"/>
        <v>#VALUE!</v>
      </c>
      <c r="X16" s="24" t="str">
        <f t="shared" si="13"/>
        <v>ERROR</v>
      </c>
      <c r="Y16" s="3" t="e">
        <f t="shared" si="18"/>
        <v>#VALUE!</v>
      </c>
      <c r="Z16" s="24" t="str">
        <f t="shared" si="19"/>
        <v>ERROR</v>
      </c>
      <c r="AA16" s="3" t="e">
        <f t="shared" si="14"/>
        <v>#VALUE!</v>
      </c>
      <c r="AB16" s="50" t="str">
        <f t="shared" si="15"/>
        <v>ERROR</v>
      </c>
      <c r="AC16" s="80"/>
      <c r="AD16" s="83" t="e">
        <f t="shared" si="20"/>
        <v>#VALUE!</v>
      </c>
      <c r="AE16" s="11"/>
    </row>
    <row r="17" spans="1:32" s="4" customFormat="1" ht="25.5" x14ac:dyDescent="0.2">
      <c r="A17" s="10" t="s">
        <v>10</v>
      </c>
      <c r="B17" s="118"/>
      <c r="C17" s="118"/>
      <c r="D17" s="12"/>
      <c r="E17" s="15"/>
      <c r="F17" s="46"/>
      <c r="G17" s="47"/>
      <c r="H17" s="3">
        <f t="shared" si="0"/>
        <v>0</v>
      </c>
      <c r="I17" s="3"/>
      <c r="J17" s="48" t="str">
        <f t="shared" si="1"/>
        <v>-</v>
      </c>
      <c r="K17" s="49">
        <f t="shared" si="16"/>
        <v>0</v>
      </c>
      <c r="L17" s="24" t="str">
        <f t="shared" si="2"/>
        <v>ERROR</v>
      </c>
      <c r="M17" s="3">
        <f t="shared" si="17"/>
        <v>0</v>
      </c>
      <c r="N17" s="24" t="str">
        <f t="shared" si="3"/>
        <v>ERROR</v>
      </c>
      <c r="O17" s="3" t="e">
        <f t="shared" si="4"/>
        <v>#VALUE!</v>
      </c>
      <c r="P17" s="24" t="str">
        <f t="shared" si="5"/>
        <v>ERROR</v>
      </c>
      <c r="Q17" s="3" t="e">
        <f>IF($D17="DoBPŠ",(ROUNDDOWN($J17*R17,2)),(ROUNDDOWN($H17*R17,2)))</f>
        <v>#VALUE!</v>
      </c>
      <c r="R17" s="24" t="str">
        <f t="shared" si="7"/>
        <v>ERROR</v>
      </c>
      <c r="S17" s="3">
        <f t="shared" si="8"/>
        <v>0</v>
      </c>
      <c r="T17" s="17">
        <f t="shared" si="9"/>
        <v>8.0000000000000002E-3</v>
      </c>
      <c r="U17" s="3" t="e">
        <f t="shared" si="10"/>
        <v>#VALUE!</v>
      </c>
      <c r="V17" s="24" t="str">
        <f t="shared" si="11"/>
        <v>ERROR</v>
      </c>
      <c r="W17" s="3" t="e">
        <f t="shared" si="12"/>
        <v>#VALUE!</v>
      </c>
      <c r="X17" s="24" t="str">
        <f t="shared" si="13"/>
        <v>ERROR</v>
      </c>
      <c r="Y17" s="3" t="e">
        <f t="shared" si="18"/>
        <v>#VALUE!</v>
      </c>
      <c r="Z17" s="24" t="str">
        <f t="shared" si="19"/>
        <v>ERROR</v>
      </c>
      <c r="AA17" s="3" t="e">
        <f t="shared" si="14"/>
        <v>#VALUE!</v>
      </c>
      <c r="AB17" s="50" t="str">
        <f t="shared" si="15"/>
        <v>ERROR</v>
      </c>
      <c r="AC17" s="80"/>
      <c r="AD17" s="83" t="e">
        <f t="shared" si="20"/>
        <v>#VALUE!</v>
      </c>
      <c r="AE17" s="11"/>
      <c r="AF17" s="45"/>
    </row>
    <row r="18" spans="1:32" s="4" customFormat="1" ht="25.5" customHeight="1" x14ac:dyDescent="0.2">
      <c r="A18" s="10" t="s">
        <v>11</v>
      </c>
      <c r="B18" s="118"/>
      <c r="C18" s="118"/>
      <c r="D18" s="12"/>
      <c r="E18" s="15"/>
      <c r="F18" s="46"/>
      <c r="G18" s="47"/>
      <c r="H18" s="3">
        <f t="shared" ref="H18:H19" si="22">ROUNDDOWN(G18/100*E18,2)</f>
        <v>0</v>
      </c>
      <c r="I18" s="3"/>
      <c r="J18" s="48" t="str">
        <f t="shared" ref="J18:J19" si="23">IF(D18="DoBPŠ",(IF(H18-I18&lt;=0,0,H18-I18)),"-")</f>
        <v>-</v>
      </c>
      <c r="K18" s="49">
        <f t="shared" si="16"/>
        <v>0</v>
      </c>
      <c r="L18" s="24" t="str">
        <f t="shared" ref="L18:L19" si="24">IF($D18="DoBPŠ",(IF($H18&lt;=$AO$10,0%,0%)),(IF($D18="DoPČ-N",$AG$10,(IF($D18="DoVP-N",$AG$10,(IF($D18="DoPČ",$AG$10,(IF($D18="DoVP",$AG$10,"ERROR")))))))))</f>
        <v>ERROR</v>
      </c>
      <c r="M18" s="3">
        <f t="shared" si="17"/>
        <v>0</v>
      </c>
      <c r="N18" s="24" t="str">
        <f t="shared" ref="N18:N19" si="25">IF($D18="DoBPŠ",(IF($H18&lt;=$AO$10,0%,0%)),(IF($D18="DoPČ-N",$AG$10,(IF($D18="DoVP-N",$AG$10,(IF($D18="DoPČ",$AG$10,(IF($D18="DoVP",$AG$10,"ERROR")))))))))</f>
        <v>ERROR</v>
      </c>
      <c r="O18" s="3" t="e">
        <f t="shared" ref="O18:O19" si="26">IF($D18="DoBPŠ",(ROUNDDOWN($J18*P18,2)),(ROUNDDOWN($H18*P18,2)))</f>
        <v>#VALUE!</v>
      </c>
      <c r="P18" s="24" t="str">
        <f t="shared" ref="P18:P19" si="27">IF($D18="DoBPŠ",(IF($H18&lt;=$AO$10,0%,0%)),(IF($D18="DoPČ-N",0%,(IF($D18="DoVP-N",0%,(IF($D18="DoPČ",$AH$10,(IF($D18="DoVP",$AH$10,"ERROR")))))))))</f>
        <v>ERROR</v>
      </c>
      <c r="Q18" s="3" t="e">
        <f t="shared" ref="Q18:Q19" si="28">IF($D18="DoBPŠ",(ROUNDDOWN($J18*R18,2)),(ROUNDDOWN($H18*R18,2)))</f>
        <v>#VALUE!</v>
      </c>
      <c r="R18" s="24" t="str">
        <f t="shared" ref="R18:R19" si="29">IF($D18="DoBPŠ",(IF($H18&lt;=$AO$10,0%,$AI$10)),(IF($D18="DoPČ-N",$AI$10,(IF($D18="DoVP-N",$AI$10,(IF($D18="DoPČ",$AI$10,(IF($D18="DoVP",$AI$10,"ERROR")))))))))</f>
        <v>ERROR</v>
      </c>
      <c r="S18" s="3">
        <f t="shared" ref="S18:S19" si="30">ROUNDDOWN(H18*T18,2)</f>
        <v>0</v>
      </c>
      <c r="T18" s="17">
        <f t="shared" ref="T18:T19" si="31">$AJ$10</f>
        <v>8.0000000000000002E-3</v>
      </c>
      <c r="U18" s="3" t="e">
        <f t="shared" ref="U18:U19" si="32">IF($D18="DoBPŠ",(ROUNDDOWN($J18*V18,2)),(ROUNDDOWN($H18*V18,2)))</f>
        <v>#VALUE!</v>
      </c>
      <c r="V18" s="24" t="str">
        <f t="shared" ref="V18:V19" si="33">IF($D18="DoBPŠ",(IF($H18&lt;=$AO$10,0%,$AK$10)),(IF($D18="DoPČ-N",$AK$10,(IF($D18="DoVP-N",$AK$10,(IF($D18="DoPČ",$AK$10,(IF($D18="DoVP",$AK$10,"ERROR")))))))))</f>
        <v>ERROR</v>
      </c>
      <c r="W18" s="3" t="e">
        <f t="shared" ref="W18:W19" si="34">IF($D18="DoBPŠ",(ROUNDDOWN($J18*X18,2)),(ROUNDDOWN($H18*X18,2)))</f>
        <v>#VALUE!</v>
      </c>
      <c r="X18" s="24" t="str">
        <f t="shared" ref="X18:X19" si="35">IF($D18="DoBPŠ",(IF($H18&lt;=$AO$10,0%,0%)),(IF($D18="DoPČ-N",0%,(IF($D18="DoVP-N",0%,(IF($D18="DoPČ",$AL$10,(IF($D18="DoVP",$AL$10,"ERROR")))))))))</f>
        <v>ERROR</v>
      </c>
      <c r="Y18" s="3" t="e">
        <f t="shared" si="18"/>
        <v>#VALUE!</v>
      </c>
      <c r="Z18" s="24" t="str">
        <f t="shared" si="19"/>
        <v>ERROR</v>
      </c>
      <c r="AA18" s="3" t="e">
        <f t="shared" ref="AA18:AA19" si="36">IF($D18="DoBPŠ",(ROUNDDOWN($J18*AB18,2)),(ROUNDDOWN($H18*AB18,2)))</f>
        <v>#VALUE!</v>
      </c>
      <c r="AB18" s="50" t="str">
        <f t="shared" ref="AB18:AB19" si="37">IF($D18="DoBPŠ",(IF($H18&lt;=$AO$10,0%,$AN$10)),(IF($D18="DoPČ-N",$AN$10,(IF($D18="DoVP-N",$AN$10,(IF($D18="DoPČ",$AN$10,(IF($D18="DoVP",$AN$10,"ERROR")))))))))</f>
        <v>ERROR</v>
      </c>
      <c r="AC18" s="80"/>
      <c r="AD18" s="83" t="e">
        <f t="shared" si="20"/>
        <v>#VALUE!</v>
      </c>
      <c r="AE18" s="11"/>
      <c r="AF18" s="45"/>
    </row>
    <row r="19" spans="1:32" s="4" customFormat="1" ht="25.5" customHeight="1" x14ac:dyDescent="0.2">
      <c r="A19" s="10" t="s">
        <v>82</v>
      </c>
      <c r="B19" s="118"/>
      <c r="C19" s="118"/>
      <c r="D19" s="12"/>
      <c r="E19" s="15"/>
      <c r="F19" s="46"/>
      <c r="G19" s="47"/>
      <c r="H19" s="3">
        <f t="shared" si="22"/>
        <v>0</v>
      </c>
      <c r="I19" s="3"/>
      <c r="J19" s="48" t="str">
        <f t="shared" si="23"/>
        <v>-</v>
      </c>
      <c r="K19" s="49">
        <f t="shared" si="16"/>
        <v>0</v>
      </c>
      <c r="L19" s="24" t="str">
        <f t="shared" si="24"/>
        <v>ERROR</v>
      </c>
      <c r="M19" s="3">
        <f t="shared" si="17"/>
        <v>0</v>
      </c>
      <c r="N19" s="24" t="str">
        <f t="shared" si="25"/>
        <v>ERROR</v>
      </c>
      <c r="O19" s="3" t="e">
        <f t="shared" si="26"/>
        <v>#VALUE!</v>
      </c>
      <c r="P19" s="24" t="str">
        <f t="shared" si="27"/>
        <v>ERROR</v>
      </c>
      <c r="Q19" s="3" t="e">
        <f t="shared" si="28"/>
        <v>#VALUE!</v>
      </c>
      <c r="R19" s="24" t="str">
        <f t="shared" si="29"/>
        <v>ERROR</v>
      </c>
      <c r="S19" s="3">
        <f t="shared" si="30"/>
        <v>0</v>
      </c>
      <c r="T19" s="17">
        <f t="shared" si="31"/>
        <v>8.0000000000000002E-3</v>
      </c>
      <c r="U19" s="3" t="e">
        <f t="shared" si="32"/>
        <v>#VALUE!</v>
      </c>
      <c r="V19" s="24" t="str">
        <f t="shared" si="33"/>
        <v>ERROR</v>
      </c>
      <c r="W19" s="3" t="e">
        <f t="shared" si="34"/>
        <v>#VALUE!</v>
      </c>
      <c r="X19" s="24" t="str">
        <f t="shared" si="35"/>
        <v>ERROR</v>
      </c>
      <c r="Y19" s="3" t="e">
        <f t="shared" si="18"/>
        <v>#VALUE!</v>
      </c>
      <c r="Z19" s="24" t="str">
        <f t="shared" si="19"/>
        <v>ERROR</v>
      </c>
      <c r="AA19" s="3" t="e">
        <f t="shared" si="36"/>
        <v>#VALUE!</v>
      </c>
      <c r="AB19" s="50" t="str">
        <f t="shared" si="37"/>
        <v>ERROR</v>
      </c>
      <c r="AC19" s="80"/>
      <c r="AD19" s="83" t="e">
        <f t="shared" si="20"/>
        <v>#VALUE!</v>
      </c>
      <c r="AE19" s="11"/>
      <c r="AF19" s="45"/>
    </row>
    <row r="20" spans="1:32" s="4" customFormat="1" ht="25.5" x14ac:dyDescent="0.2">
      <c r="A20" s="10" t="s">
        <v>83</v>
      </c>
      <c r="B20" s="118"/>
      <c r="C20" s="118"/>
      <c r="D20" s="12"/>
      <c r="E20" s="15"/>
      <c r="F20" s="46"/>
      <c r="G20" s="47"/>
      <c r="H20" s="3">
        <f t="shared" si="0"/>
        <v>0</v>
      </c>
      <c r="I20" s="3"/>
      <c r="J20" s="48" t="str">
        <f t="shared" si="1"/>
        <v>-</v>
      </c>
      <c r="K20" s="49">
        <f t="shared" si="16"/>
        <v>0</v>
      </c>
      <c r="L20" s="24" t="str">
        <f>IF($D20="DoBPŠ",(IF($H20&lt;=$AO$10,0%,0%)),(IF($D20="DoPČ-N",$AG$10,(IF($D20="DoVP-N",$AG$10,(IF($D20="DoPČ",$AG$10,(IF($D20="DoVP",$AG$10,"ERROR")))))))))</f>
        <v>ERROR</v>
      </c>
      <c r="M20" s="3">
        <f t="shared" si="17"/>
        <v>0</v>
      </c>
      <c r="N20" s="24" t="str">
        <f>IF($D20="DoBPŠ",(IF($H20&lt;=$AO$10,0%,0%)),(IF($D20="DoPČ-N",$AG$10,(IF($D20="DoVP-N",$AG$10,(IF($D20="DoPČ",$AG$10,(IF($D20="DoVP",$AG$10,"ERROR")))))))))</f>
        <v>ERROR</v>
      </c>
      <c r="O20" s="3" t="e">
        <f>IF($D20="DoBPŠ",(ROUNDDOWN($J20*P20,2)),(ROUNDDOWN($H20*P20,2)))</f>
        <v>#VALUE!</v>
      </c>
      <c r="P20" s="24" t="str">
        <f>IF($D20="DoBPŠ",(IF($H20&lt;=$AO$10,0%,0%)),(IF($D20="DoPČ-N",0%,(IF($D20="DoVP-N",0%,(IF($D20="DoPČ",$AH$10,(IF($D20="DoVP",$AH$10,"ERROR")))))))))</f>
        <v>ERROR</v>
      </c>
      <c r="Q20" s="3" t="e">
        <f>IF($D20="DoBPŠ",(ROUNDDOWN($J20*R20,2)),(ROUNDDOWN($H20*R20,2)))</f>
        <v>#VALUE!</v>
      </c>
      <c r="R20" s="24" t="str">
        <f>IF($D20="DoBPŠ",(IF($H20&lt;=$AO$10,0%,$AI$10)),(IF($D20="DoPČ-N",$AI$10,(IF($D20="DoVP-N",$AI$10,(IF($D20="DoPČ",$AI$10,(IF($D20="DoVP",$AI$10,"ERROR")))))))))</f>
        <v>ERROR</v>
      </c>
      <c r="S20" s="3">
        <f>ROUNDDOWN(H20*T20,2)</f>
        <v>0</v>
      </c>
      <c r="T20" s="17">
        <f>$AJ$10</f>
        <v>8.0000000000000002E-3</v>
      </c>
      <c r="U20" s="3" t="e">
        <f t="shared" si="10"/>
        <v>#VALUE!</v>
      </c>
      <c r="V20" s="24" t="str">
        <f>IF($D20="DoBPŠ",(IF($H20&lt;=$AO$10,0%,$AK$10)),(IF($D20="DoPČ-N",$AK$10,(IF($D20="DoVP-N",$AK$10,(IF($D20="DoPČ",$AK$10,(IF($D20="DoVP",$AK$10,"ERROR")))))))))</f>
        <v>ERROR</v>
      </c>
      <c r="W20" s="3" t="e">
        <f>IF($D20="DoBPŠ",(ROUNDDOWN($J20*X20,2)),(ROUNDDOWN($H20*X20,2)))</f>
        <v>#VALUE!</v>
      </c>
      <c r="X20" s="24" t="str">
        <f>IF($D20="DoBPŠ",(IF($H20&lt;=$AO$10,0%,0%)),(IF($D20="DoPČ-N",0%,(IF($D20="DoVP-N",0%,(IF($D20="DoPČ",$AL$10,(IF($D20="DoVP",$AL$10,"ERROR")))))))))</f>
        <v>ERROR</v>
      </c>
      <c r="Y20" s="3" t="e">
        <f t="shared" si="18"/>
        <v>#VALUE!</v>
      </c>
      <c r="Z20" s="24" t="str">
        <f t="shared" si="19"/>
        <v>ERROR</v>
      </c>
      <c r="AA20" s="3" t="e">
        <f>IF($D20="DoBPŠ",(ROUNDDOWN($J20*AB20,2)),(ROUNDDOWN($H20*AB20,2)))</f>
        <v>#VALUE!</v>
      </c>
      <c r="AB20" s="50" t="str">
        <f>IF($D20="DoBPŠ",(IF($H20&lt;=$AO$10,0%,$AN$10)),(IF($D20="DoPČ-N",$AN$10,(IF($D20="DoVP-N",$AN$10,(IF($D20="DoPČ",$AN$10,(IF($D20="DoVP",$AN$10,"ERROR")))))))))</f>
        <v>ERROR</v>
      </c>
      <c r="AC20" s="80"/>
      <c r="AD20" s="83" t="e">
        <f t="shared" si="20"/>
        <v>#VALUE!</v>
      </c>
      <c r="AE20" s="11"/>
    </row>
    <row r="21" spans="1:32" ht="16.5" customHeight="1" thickBot="1" x14ac:dyDescent="0.25">
      <c r="A21" s="102" t="s">
        <v>40</v>
      </c>
      <c r="B21" s="103"/>
      <c r="C21" s="103"/>
      <c r="D21" s="103"/>
      <c r="E21" s="103"/>
      <c r="F21" s="66"/>
      <c r="G21" s="70">
        <f>SUM(G11:G20)</f>
        <v>0</v>
      </c>
      <c r="H21" s="62">
        <f>SUM(H11:H20)</f>
        <v>0</v>
      </c>
      <c r="I21" s="62"/>
      <c r="J21" s="71"/>
      <c r="K21" s="70">
        <f>SUM(K11:K20)</f>
        <v>0</v>
      </c>
      <c r="L21" s="62"/>
      <c r="M21" s="62">
        <f>SUM(M11:M20)</f>
        <v>0</v>
      </c>
      <c r="N21" s="62"/>
      <c r="O21" s="62" t="e">
        <f>SUM(O11:O20)</f>
        <v>#VALUE!</v>
      </c>
      <c r="P21" s="62"/>
      <c r="Q21" s="62" t="e">
        <f>SUM(Q11:Q20)</f>
        <v>#VALUE!</v>
      </c>
      <c r="R21" s="62"/>
      <c r="S21" s="62">
        <f>SUM(S11:S20)</f>
        <v>0</v>
      </c>
      <c r="T21" s="63"/>
      <c r="U21" s="62" t="e">
        <f>SUM(U11:U20)</f>
        <v>#VALUE!</v>
      </c>
      <c r="V21" s="62"/>
      <c r="W21" s="62" t="e">
        <f>SUM(W11:W20)</f>
        <v>#VALUE!</v>
      </c>
      <c r="X21" s="62"/>
      <c r="Y21" s="62" t="e">
        <f>SUM(Y11:Y20)</f>
        <v>#VALUE!</v>
      </c>
      <c r="Z21" s="62"/>
      <c r="AA21" s="62" t="e">
        <f>SUM(AA11:AA20)</f>
        <v>#VALUE!</v>
      </c>
      <c r="AB21" s="71"/>
      <c r="AC21" s="81">
        <f>SUM(AC11:AC20)</f>
        <v>0</v>
      </c>
      <c r="AD21" s="67" t="e">
        <f>SUM(H21+S21+Q21+AA21+U21+K21+M21+O21+W21)</f>
        <v>#VALUE!</v>
      </c>
      <c r="AE21" s="64"/>
    </row>
    <row r="22" spans="1:32" ht="13.5" thickBot="1" x14ac:dyDescent="0.25"/>
    <row r="23" spans="1:32" s="4" customFormat="1" ht="19.5" customHeight="1" x14ac:dyDescent="0.2">
      <c r="A23" s="109" t="s">
        <v>41</v>
      </c>
      <c r="B23" s="110"/>
      <c r="C23" s="110"/>
      <c r="D23" s="110"/>
      <c r="E23" s="110"/>
      <c r="F23" s="110"/>
      <c r="G23" s="110"/>
      <c r="H23" s="110"/>
      <c r="I23" s="110"/>
      <c r="J23" s="110"/>
      <c r="K23" s="110"/>
      <c r="L23" s="110"/>
      <c r="M23" s="110"/>
      <c r="N23" s="110"/>
      <c r="O23" s="110"/>
      <c r="P23" s="110"/>
      <c r="Q23" s="110"/>
      <c r="R23" s="110"/>
      <c r="S23" s="110"/>
      <c r="T23" s="110"/>
      <c r="U23" s="110"/>
      <c r="V23" s="110"/>
      <c r="W23" s="110"/>
      <c r="X23" s="110"/>
      <c r="Y23" s="110"/>
      <c r="Z23" s="110"/>
      <c r="AA23" s="110"/>
      <c r="AB23" s="110"/>
      <c r="AC23" s="110"/>
      <c r="AD23" s="110"/>
      <c r="AE23" s="111"/>
    </row>
    <row r="24" spans="1:32" s="18" customFormat="1" ht="26.25" customHeight="1" x14ac:dyDescent="0.2">
      <c r="A24" s="10" t="s">
        <v>4</v>
      </c>
      <c r="B24" s="104" t="s">
        <v>37</v>
      </c>
      <c r="C24" s="104"/>
      <c r="D24" s="104"/>
      <c r="E24" s="104"/>
      <c r="F24" s="105"/>
      <c r="G24" s="105"/>
      <c r="H24" s="105"/>
      <c r="I24" s="105"/>
      <c r="J24" s="54" t="s">
        <v>5</v>
      </c>
      <c r="K24" s="104" t="s">
        <v>38</v>
      </c>
      <c r="L24" s="104"/>
      <c r="M24" s="104"/>
      <c r="N24" s="104"/>
      <c r="O24" s="104"/>
      <c r="P24" s="104"/>
      <c r="Q24" s="104"/>
      <c r="R24" s="104"/>
      <c r="S24" s="105"/>
      <c r="T24" s="105"/>
      <c r="U24" s="105"/>
      <c r="V24" s="105"/>
      <c r="W24" s="105"/>
      <c r="X24" s="105"/>
      <c r="Y24" s="105"/>
      <c r="Z24" s="105"/>
      <c r="AA24" s="105"/>
      <c r="AB24" s="105"/>
      <c r="AC24" s="105"/>
      <c r="AD24" s="105"/>
      <c r="AE24" s="112"/>
    </row>
    <row r="25" spans="1:32" s="4" customFormat="1" ht="16.5" customHeight="1" x14ac:dyDescent="0.2">
      <c r="A25" s="10" t="s">
        <v>6</v>
      </c>
      <c r="B25" s="113" t="s">
        <v>43</v>
      </c>
      <c r="C25" s="113"/>
      <c r="D25" s="113"/>
      <c r="E25" s="113"/>
      <c r="F25" s="113"/>
      <c r="G25" s="113"/>
      <c r="H25" s="113"/>
      <c r="I25" s="113"/>
      <c r="J25" s="113"/>
      <c r="K25" s="113"/>
      <c r="L25" s="113"/>
      <c r="M25" s="113"/>
      <c r="N25" s="113"/>
      <c r="O25" s="113"/>
      <c r="P25" s="113"/>
      <c r="Q25" s="113"/>
      <c r="R25" s="113"/>
      <c r="S25" s="113"/>
      <c r="T25" s="113"/>
      <c r="U25" s="113"/>
      <c r="V25" s="113"/>
      <c r="W25" s="113"/>
      <c r="X25" s="113"/>
      <c r="Y25" s="113"/>
      <c r="Z25" s="113"/>
      <c r="AA25" s="113"/>
      <c r="AB25" s="113"/>
      <c r="AC25" s="113"/>
      <c r="AD25" s="113"/>
      <c r="AE25" s="114"/>
    </row>
    <row r="26" spans="1:32" s="4" customFormat="1" ht="16.5" customHeight="1" x14ac:dyDescent="0.2">
      <c r="A26" s="106"/>
      <c r="B26" s="108" t="s">
        <v>24</v>
      </c>
      <c r="C26" s="108"/>
      <c r="D26" s="108"/>
      <c r="E26" s="108"/>
      <c r="F26" s="108"/>
      <c r="G26" s="108"/>
      <c r="H26" s="108"/>
      <c r="I26" s="108"/>
      <c r="J26" s="117" t="s">
        <v>42</v>
      </c>
      <c r="K26" s="117"/>
      <c r="L26" s="117"/>
      <c r="M26" s="117"/>
      <c r="N26" s="117"/>
      <c r="O26" s="117"/>
      <c r="P26" s="117"/>
      <c r="Q26" s="117"/>
      <c r="R26" s="117"/>
      <c r="S26" s="115"/>
      <c r="T26" s="115"/>
      <c r="U26" s="115"/>
      <c r="V26" s="115"/>
      <c r="W26" s="115"/>
      <c r="X26" s="115"/>
      <c r="Y26" s="115"/>
      <c r="Z26" s="115"/>
      <c r="AA26" s="115"/>
      <c r="AB26" s="115"/>
      <c r="AC26" s="115"/>
      <c r="AD26" s="115"/>
      <c r="AE26" s="116"/>
    </row>
    <row r="27" spans="1:32" s="4" customFormat="1" ht="22.5" customHeight="1" x14ac:dyDescent="0.2">
      <c r="A27" s="106"/>
      <c r="B27" s="108" t="s">
        <v>25</v>
      </c>
      <c r="C27" s="108"/>
      <c r="D27" s="108"/>
      <c r="E27" s="108"/>
      <c r="F27" s="108"/>
      <c r="G27" s="108"/>
      <c r="H27" s="108"/>
      <c r="I27" s="108"/>
      <c r="J27" s="117"/>
      <c r="K27" s="117"/>
      <c r="L27" s="117"/>
      <c r="M27" s="117"/>
      <c r="N27" s="117"/>
      <c r="O27" s="117"/>
      <c r="P27" s="117"/>
      <c r="Q27" s="117"/>
      <c r="R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6"/>
    </row>
    <row r="28" spans="1:32" s="4" customFormat="1" ht="16.5" customHeight="1" thickBot="1" x14ac:dyDescent="0.25">
      <c r="A28" s="107"/>
      <c r="B28" s="177" t="s">
        <v>26</v>
      </c>
      <c r="C28" s="177"/>
      <c r="D28" s="177"/>
      <c r="E28" s="177"/>
      <c r="F28" s="177"/>
      <c r="G28" s="177"/>
      <c r="H28" s="177"/>
      <c r="I28" s="177"/>
      <c r="J28" s="177" t="s">
        <v>14</v>
      </c>
      <c r="K28" s="177"/>
      <c r="L28" s="177"/>
      <c r="M28" s="177"/>
      <c r="N28" s="177"/>
      <c r="O28" s="177"/>
      <c r="P28" s="177"/>
      <c r="Q28" s="177"/>
      <c r="R28" s="177"/>
      <c r="S28" s="181"/>
      <c r="T28" s="181"/>
      <c r="U28" s="181"/>
      <c r="V28" s="181"/>
      <c r="W28" s="181"/>
      <c r="X28" s="181"/>
      <c r="Y28" s="181"/>
      <c r="Z28" s="181"/>
      <c r="AA28" s="181"/>
      <c r="AB28" s="181"/>
      <c r="AC28" s="181"/>
      <c r="AD28" s="181"/>
      <c r="AE28" s="182"/>
    </row>
    <row r="29" spans="1:32" s="4" customFormat="1" ht="6.75" customHeight="1" x14ac:dyDescent="0.2">
      <c r="A29" s="5"/>
      <c r="B29" s="6"/>
      <c r="C29" s="6"/>
      <c r="D29" s="6"/>
      <c r="E29" s="6"/>
      <c r="F29" s="6"/>
      <c r="G29" s="8"/>
      <c r="H29" s="8"/>
      <c r="I29" s="8"/>
      <c r="J29" s="7"/>
      <c r="K29" s="13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9"/>
    </row>
    <row r="30" spans="1:32" ht="12.75" customHeight="1" thickBot="1" x14ac:dyDescent="0.25">
      <c r="A30" s="85"/>
      <c r="B30" s="85"/>
      <c r="C30" s="85"/>
      <c r="D30" s="85"/>
      <c r="E30" s="85"/>
      <c r="F30" s="85"/>
      <c r="G30" s="85"/>
      <c r="H30" s="85"/>
      <c r="I30" s="85"/>
      <c r="J30" s="85"/>
      <c r="K30" s="85"/>
      <c r="L30" s="85"/>
      <c r="M30" s="85"/>
      <c r="N30" s="85"/>
      <c r="O30" s="85"/>
      <c r="P30" s="85"/>
      <c r="Q30" s="85"/>
      <c r="R30" s="86"/>
      <c r="S30" s="86"/>
      <c r="T30" s="86"/>
      <c r="U30" s="86"/>
      <c r="V30" s="86"/>
      <c r="W30" s="86"/>
      <c r="X30" s="86"/>
      <c r="Y30" s="86"/>
      <c r="Z30" s="86"/>
      <c r="AA30" s="86"/>
      <c r="AB30" s="76"/>
      <c r="AC30" s="76"/>
    </row>
    <row r="31" spans="1:32" ht="13.5" customHeight="1" x14ac:dyDescent="0.25">
      <c r="A31" s="178" t="s">
        <v>12</v>
      </c>
      <c r="B31" s="178"/>
      <c r="C31" s="91"/>
      <c r="D31" s="91"/>
      <c r="E31" s="92"/>
      <c r="F31" s="92"/>
      <c r="G31" s="92"/>
      <c r="H31" s="92"/>
      <c r="I31" s="92"/>
      <c r="J31" s="92"/>
      <c r="K31" s="93"/>
      <c r="L31" s="92"/>
      <c r="M31" s="92"/>
      <c r="N31" s="92"/>
      <c r="O31" s="78"/>
      <c r="P31" s="78"/>
      <c r="Q31" s="78"/>
      <c r="R31" s="78"/>
      <c r="S31" s="78"/>
      <c r="T31" s="78"/>
      <c r="U31" s="78"/>
      <c r="V31" s="183" t="s">
        <v>86</v>
      </c>
      <c r="W31" s="184"/>
      <c r="X31" s="184"/>
      <c r="Y31" s="184"/>
      <c r="Z31" s="184"/>
      <c r="AA31" s="184"/>
      <c r="AB31" s="184"/>
      <c r="AC31" s="184"/>
      <c r="AD31" s="184"/>
      <c r="AE31" s="185"/>
    </row>
    <row r="32" spans="1:32" ht="13.5" customHeight="1" x14ac:dyDescent="0.25">
      <c r="A32" s="175">
        <v>1</v>
      </c>
      <c r="B32" s="176" t="s">
        <v>53</v>
      </c>
      <c r="C32" s="176"/>
      <c r="D32" s="176"/>
      <c r="E32" s="176"/>
      <c r="F32" s="176"/>
      <c r="G32" s="176"/>
      <c r="H32" s="176"/>
      <c r="I32" s="176"/>
      <c r="J32" s="94"/>
      <c r="K32" s="94"/>
      <c r="L32" s="94"/>
      <c r="M32" s="94"/>
      <c r="N32" s="19"/>
      <c r="O32" s="77"/>
      <c r="P32" s="75"/>
      <c r="Q32" s="75"/>
      <c r="R32" s="76"/>
      <c r="S32" s="87"/>
      <c r="T32" s="87"/>
      <c r="U32" s="87"/>
      <c r="V32" s="179" t="s">
        <v>87</v>
      </c>
      <c r="W32" s="142"/>
      <c r="X32" s="142"/>
      <c r="Y32" s="142"/>
      <c r="Z32" s="142"/>
      <c r="AA32" s="142"/>
      <c r="AB32" s="142"/>
      <c r="AC32" s="142"/>
      <c r="AD32" s="142"/>
      <c r="AE32" s="180"/>
    </row>
    <row r="33" spans="1:31" ht="13.5" x14ac:dyDescent="0.25">
      <c r="A33" s="175"/>
      <c r="B33" s="176"/>
      <c r="C33" s="176"/>
      <c r="D33" s="176"/>
      <c r="E33" s="176"/>
      <c r="F33" s="176"/>
      <c r="G33" s="176"/>
      <c r="H33" s="176"/>
      <c r="I33" s="176"/>
      <c r="J33" s="19"/>
      <c r="K33" s="95"/>
      <c r="L33" s="19"/>
      <c r="M33" s="19"/>
      <c r="N33" s="19"/>
      <c r="O33" s="77"/>
      <c r="P33" s="77"/>
      <c r="Q33" s="77"/>
      <c r="R33" s="77"/>
      <c r="S33" s="77"/>
      <c r="T33" s="77"/>
      <c r="U33" s="77"/>
      <c r="V33" s="179" t="s">
        <v>88</v>
      </c>
      <c r="W33" s="142"/>
      <c r="X33" s="142"/>
      <c r="Y33" s="142"/>
      <c r="Z33" s="142"/>
      <c r="AA33" s="142"/>
      <c r="AB33" s="142"/>
      <c r="AC33" s="142"/>
      <c r="AD33" s="142"/>
      <c r="AE33" s="180"/>
    </row>
    <row r="34" spans="1:31" ht="13.5" x14ac:dyDescent="0.25">
      <c r="A34" s="96">
        <v>2</v>
      </c>
      <c r="B34" s="19" t="s">
        <v>75</v>
      </c>
      <c r="C34" s="19"/>
      <c r="D34" s="19"/>
      <c r="E34" s="20"/>
      <c r="F34" s="20"/>
      <c r="G34" s="20"/>
      <c r="H34" s="20"/>
      <c r="I34" s="20"/>
      <c r="J34" s="20"/>
      <c r="K34" s="97"/>
      <c r="L34" s="20"/>
      <c r="M34" s="20"/>
      <c r="N34" s="20"/>
      <c r="O34" s="77"/>
      <c r="P34" s="76"/>
      <c r="Q34" s="76"/>
      <c r="R34" s="76"/>
      <c r="S34" s="77"/>
      <c r="T34" s="77"/>
      <c r="U34" s="77"/>
      <c r="V34" s="186"/>
      <c r="W34" s="187"/>
      <c r="X34" s="187"/>
      <c r="Y34" s="187"/>
      <c r="Z34" s="187"/>
      <c r="AA34" s="187"/>
      <c r="AB34" s="187"/>
      <c r="AC34" s="187"/>
      <c r="AD34" s="187"/>
      <c r="AE34" s="188"/>
    </row>
    <row r="35" spans="1:31" ht="13.5" x14ac:dyDescent="0.25">
      <c r="A35" s="96">
        <v>3</v>
      </c>
      <c r="B35" s="98" t="s">
        <v>57</v>
      </c>
      <c r="C35" s="19"/>
      <c r="D35" s="19"/>
      <c r="E35" s="20"/>
      <c r="F35" s="20"/>
      <c r="G35" s="20"/>
      <c r="H35" s="20"/>
      <c r="I35" s="20"/>
      <c r="J35" s="20"/>
      <c r="K35" s="97"/>
      <c r="L35" s="20"/>
      <c r="M35" s="20"/>
      <c r="N35" s="20"/>
      <c r="O35" s="76"/>
      <c r="P35" s="76"/>
      <c r="Q35" s="76"/>
      <c r="R35" s="76"/>
      <c r="S35" s="88"/>
      <c r="T35" s="88"/>
      <c r="U35" s="88"/>
      <c r="V35" s="179"/>
      <c r="W35" s="142"/>
      <c r="X35" s="142"/>
      <c r="Y35" s="142"/>
      <c r="Z35" s="142"/>
      <c r="AA35" s="142"/>
      <c r="AB35" s="142"/>
      <c r="AC35" s="142"/>
      <c r="AD35" s="142"/>
      <c r="AE35" s="180"/>
    </row>
    <row r="36" spans="1:31" ht="13.5" x14ac:dyDescent="0.25">
      <c r="A36" s="96">
        <v>4</v>
      </c>
      <c r="B36" s="19" t="s">
        <v>13</v>
      </c>
      <c r="C36" s="20"/>
      <c r="D36" s="20"/>
      <c r="E36" s="20"/>
      <c r="F36" s="20"/>
      <c r="G36" s="20"/>
      <c r="H36" s="20"/>
      <c r="I36" s="20"/>
      <c r="J36" s="20"/>
      <c r="K36" s="97"/>
      <c r="L36" s="20"/>
      <c r="M36" s="20"/>
      <c r="N36" s="20"/>
      <c r="O36" s="77"/>
      <c r="P36" s="77"/>
      <c r="Q36" s="77"/>
      <c r="R36" s="77"/>
      <c r="S36" s="77"/>
      <c r="T36" s="77"/>
      <c r="U36" s="77"/>
      <c r="V36" s="179" t="s">
        <v>89</v>
      </c>
      <c r="W36" s="142"/>
      <c r="X36" s="142"/>
      <c r="Y36" s="142"/>
      <c r="Z36" s="142"/>
      <c r="AA36" s="142"/>
      <c r="AB36" s="142"/>
      <c r="AC36" s="142"/>
      <c r="AD36" s="142"/>
      <c r="AE36" s="180"/>
    </row>
    <row r="37" spans="1:31" ht="13.5" x14ac:dyDescent="0.25">
      <c r="A37" s="96" t="s">
        <v>107</v>
      </c>
      <c r="B37" s="19" t="s">
        <v>145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76"/>
      <c r="P37" s="76"/>
      <c r="Q37" s="76"/>
      <c r="R37" s="76"/>
      <c r="S37" s="77"/>
      <c r="T37" s="77"/>
      <c r="U37" s="77"/>
      <c r="V37" s="169"/>
      <c r="W37" s="170"/>
      <c r="X37" s="170"/>
      <c r="Y37" s="170"/>
      <c r="Z37" s="170"/>
      <c r="AA37" s="170"/>
      <c r="AB37" s="170"/>
      <c r="AC37" s="170"/>
      <c r="AD37" s="170"/>
      <c r="AE37" s="171"/>
    </row>
    <row r="38" spans="1:31" ht="14.25" thickBot="1" x14ac:dyDescent="0.25">
      <c r="A38" s="84" t="s">
        <v>148</v>
      </c>
      <c r="B38" s="100" t="s">
        <v>106</v>
      </c>
      <c r="O38" s="4"/>
      <c r="P38" s="4"/>
      <c r="Q38" s="4"/>
      <c r="R38" s="76"/>
      <c r="S38" s="89"/>
      <c r="T38" s="89"/>
      <c r="U38" s="89"/>
      <c r="V38" s="172"/>
      <c r="W38" s="173"/>
      <c r="X38" s="173"/>
      <c r="Y38" s="173"/>
      <c r="Z38" s="173"/>
      <c r="AA38" s="173"/>
      <c r="AB38" s="173"/>
      <c r="AC38" s="173"/>
      <c r="AD38" s="173"/>
      <c r="AE38" s="174"/>
    </row>
    <row r="39" spans="1:31" x14ac:dyDescent="0.2">
      <c r="R39" s="76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76"/>
    </row>
  </sheetData>
  <mergeCells count="72">
    <mergeCell ref="V37:AE37"/>
    <mergeCell ref="V38:AE38"/>
    <mergeCell ref="A32:A33"/>
    <mergeCell ref="B32:I33"/>
    <mergeCell ref="B28:C28"/>
    <mergeCell ref="D28:I28"/>
    <mergeCell ref="J28:R28"/>
    <mergeCell ref="A31:B31"/>
    <mergeCell ref="V36:AE36"/>
    <mergeCell ref="S28:AE28"/>
    <mergeCell ref="V31:AE31"/>
    <mergeCell ref="V32:AE32"/>
    <mergeCell ref="V33:AE33"/>
    <mergeCell ref="V34:AE34"/>
    <mergeCell ref="V35:AE35"/>
    <mergeCell ref="A8:A10"/>
    <mergeCell ref="S9:T9"/>
    <mergeCell ref="Q9:R9"/>
    <mergeCell ref="E8:E10"/>
    <mergeCell ref="F8:F10"/>
    <mergeCell ref="G9:G10"/>
    <mergeCell ref="H9:H10"/>
    <mergeCell ref="I9:I10"/>
    <mergeCell ref="K8:AB8"/>
    <mergeCell ref="G8:J8"/>
    <mergeCell ref="B8:C10"/>
    <mergeCell ref="D8:D10"/>
    <mergeCell ref="D6:J6"/>
    <mergeCell ref="A4:C4"/>
    <mergeCell ref="A5:C5"/>
    <mergeCell ref="A6:C6"/>
    <mergeCell ref="A1:C1"/>
    <mergeCell ref="D1:W1"/>
    <mergeCell ref="A3:C3"/>
    <mergeCell ref="D3:J3"/>
    <mergeCell ref="D4:J4"/>
    <mergeCell ref="D5:J5"/>
    <mergeCell ref="AC8:AC10"/>
    <mergeCell ref="AD8:AD10"/>
    <mergeCell ref="AE8:AE10"/>
    <mergeCell ref="B11:C11"/>
    <mergeCell ref="B12:C12"/>
    <mergeCell ref="AA9:AB9"/>
    <mergeCell ref="U9:V9"/>
    <mergeCell ref="K9:L9"/>
    <mergeCell ref="M9:N9"/>
    <mergeCell ref="O9:P9"/>
    <mergeCell ref="W9:X9"/>
    <mergeCell ref="Y9:Z9"/>
    <mergeCell ref="J9:J10"/>
    <mergeCell ref="B15:C15"/>
    <mergeCell ref="B16:C16"/>
    <mergeCell ref="B17:C17"/>
    <mergeCell ref="B20:C20"/>
    <mergeCell ref="B13:C13"/>
    <mergeCell ref="B14:C14"/>
    <mergeCell ref="B18:C18"/>
    <mergeCell ref="B19:C19"/>
    <mergeCell ref="A21:E21"/>
    <mergeCell ref="B24:E24"/>
    <mergeCell ref="F24:I24"/>
    <mergeCell ref="K24:R24"/>
    <mergeCell ref="A26:A28"/>
    <mergeCell ref="B26:C26"/>
    <mergeCell ref="A23:AE23"/>
    <mergeCell ref="S24:AE24"/>
    <mergeCell ref="B25:AE25"/>
    <mergeCell ref="S26:AE27"/>
    <mergeCell ref="D26:I26"/>
    <mergeCell ref="J26:R27"/>
    <mergeCell ref="B27:C27"/>
    <mergeCell ref="D27:I27"/>
  </mergeCells>
  <conditionalFormatting sqref="H11:H20">
    <cfRule type="cellIs" dxfId="47" priority="12" stopIfTrue="1" operator="lessThan">
      <formula>155</formula>
    </cfRule>
  </conditionalFormatting>
  <conditionalFormatting sqref="H11:H20">
    <cfRule type="cellIs" dxfId="46" priority="11" stopIfTrue="1" operator="lessThan">
      <formula>155.01</formula>
    </cfRule>
  </conditionalFormatting>
  <conditionalFormatting sqref="H17:H20">
    <cfRule type="cellIs" dxfId="45" priority="6" stopIfTrue="1" operator="lessThan">
      <formula>155</formula>
    </cfRule>
  </conditionalFormatting>
  <conditionalFormatting sqref="H17:H20">
    <cfRule type="cellIs" dxfId="44" priority="5" stopIfTrue="1" operator="lessThan">
      <formula>155.01</formula>
    </cfRule>
  </conditionalFormatting>
  <dataValidations count="1">
    <dataValidation type="list" allowBlank="1" showInputMessage="1" showErrorMessage="1" sqref="D11:D20">
      <formula1>$AF$11:$AF$15</formula1>
    </dataValidation>
  </dataValidations>
  <pageMargins left="0.74803149606299213" right="0.35433070866141736" top="0.70866141732283472" bottom="0.98425196850393704" header="0.51181102362204722" footer="0.51181102362204722"/>
  <pageSetup paperSize="9" scale="47" pageOrder="overThenDown" orientation="landscape" r:id="rId1"/>
  <headerFooter alignWithMargins="0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7030A0"/>
    <pageSetUpPr fitToPage="1"/>
  </sheetPr>
  <dimension ref="A1:AO39"/>
  <sheetViews>
    <sheetView topLeftCell="A13" workbookViewId="0">
      <selection activeCell="G15" sqref="G15"/>
    </sheetView>
  </sheetViews>
  <sheetFormatPr defaultColWidth="9.140625" defaultRowHeight="12.75" x14ac:dyDescent="0.2"/>
  <cols>
    <col min="1" max="1" width="4.5703125" style="2" customWidth="1"/>
    <col min="2" max="2" width="36.28515625" style="2" customWidth="1"/>
    <col min="3" max="3" width="6.140625" style="2" customWidth="1"/>
    <col min="4" max="4" width="12.85546875" style="2" customWidth="1"/>
    <col min="5" max="6" width="11" style="2" customWidth="1"/>
    <col min="7" max="7" width="13.7109375" style="2" customWidth="1"/>
    <col min="8" max="8" width="11.5703125" style="2" customWidth="1"/>
    <col min="9" max="10" width="8.28515625" style="2" customWidth="1"/>
    <col min="11" max="11" width="8.85546875" style="2" bestFit="1" customWidth="1"/>
    <col min="12" max="12" width="5.7109375" style="2" customWidth="1"/>
    <col min="13" max="13" width="8.85546875" style="2" bestFit="1" customWidth="1"/>
    <col min="14" max="14" width="5.7109375" style="2" customWidth="1"/>
    <col min="15" max="15" width="8.85546875" style="2" bestFit="1" customWidth="1"/>
    <col min="16" max="16" width="5.7109375" style="2" customWidth="1"/>
    <col min="17" max="17" width="8.85546875" style="2" bestFit="1" customWidth="1"/>
    <col min="18" max="18" width="6.140625" style="2" customWidth="1"/>
    <col min="19" max="19" width="6.85546875" style="2" bestFit="1" customWidth="1"/>
    <col min="20" max="20" width="5.7109375" style="14" customWidth="1"/>
    <col min="21" max="21" width="8.85546875" style="2" bestFit="1" customWidth="1"/>
    <col min="22" max="22" width="5.7109375" style="2" customWidth="1"/>
    <col min="23" max="23" width="8.85546875" style="2" bestFit="1" customWidth="1"/>
    <col min="24" max="24" width="6" style="2" customWidth="1"/>
    <col min="25" max="25" width="8.85546875" style="2" bestFit="1" customWidth="1"/>
    <col min="26" max="26" width="6" style="2" customWidth="1"/>
    <col min="27" max="27" width="8.85546875" style="2" bestFit="1" customWidth="1"/>
    <col min="28" max="28" width="5.7109375" style="2" customWidth="1"/>
    <col min="29" max="29" width="7.7109375" style="2" customWidth="1"/>
    <col min="30" max="30" width="10" style="2" customWidth="1"/>
    <col min="31" max="31" width="17.7109375" style="2" customWidth="1"/>
    <col min="32" max="32" width="9.140625" style="2"/>
    <col min="33" max="34" width="6.42578125" style="2" customWidth="1"/>
    <col min="35" max="35" width="6.42578125" style="2" bestFit="1" customWidth="1"/>
    <col min="36" max="36" width="5.5703125" style="2" customWidth="1"/>
    <col min="37" max="37" width="6.42578125" style="2" customWidth="1"/>
    <col min="38" max="39" width="5.5703125" style="2" customWidth="1"/>
    <col min="40" max="41" width="9.140625" style="2" customWidth="1"/>
    <col min="42" max="16384" width="9.140625" style="2"/>
  </cols>
  <sheetData>
    <row r="1" spans="1:41" s="1" customFormat="1" ht="18" x14ac:dyDescent="0.3">
      <c r="A1" s="142" t="s">
        <v>132</v>
      </c>
      <c r="B1" s="142"/>
      <c r="C1" s="142"/>
      <c r="D1" s="143" t="s">
        <v>141</v>
      </c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  <c r="S1" s="143"/>
      <c r="T1" s="143"/>
      <c r="U1" s="143"/>
      <c r="V1" s="143"/>
      <c r="W1" s="143"/>
      <c r="X1" s="39"/>
      <c r="Y1" s="39"/>
      <c r="Z1" s="39"/>
      <c r="AA1" s="39"/>
      <c r="AB1" s="39"/>
      <c r="AC1" s="39"/>
      <c r="AD1" s="39"/>
      <c r="AE1" s="39"/>
    </row>
    <row r="2" spans="1:41" s="1" customFormat="1" ht="15" customHeight="1" thickBot="1" x14ac:dyDescent="0.35">
      <c r="A2" s="40"/>
      <c r="B2" s="40"/>
      <c r="C2" s="40"/>
      <c r="D2" s="41"/>
      <c r="E2" s="41"/>
      <c r="F2" s="41"/>
      <c r="G2" s="41"/>
      <c r="H2" s="41"/>
      <c r="I2" s="41"/>
      <c r="J2" s="41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39"/>
      <c r="Y2" s="39"/>
      <c r="Z2" s="39"/>
      <c r="AA2" s="39"/>
      <c r="AB2" s="39"/>
      <c r="AC2" s="39"/>
      <c r="AD2" s="39"/>
      <c r="AE2" s="39"/>
    </row>
    <row r="3" spans="1:41" s="1" customFormat="1" ht="15" customHeight="1" thickBot="1" x14ac:dyDescent="0.35">
      <c r="A3" s="137" t="s">
        <v>23</v>
      </c>
      <c r="B3" s="138"/>
      <c r="C3" s="139"/>
      <c r="D3" s="144" t="s">
        <v>133</v>
      </c>
      <c r="E3" s="145"/>
      <c r="F3" s="145"/>
      <c r="G3" s="145"/>
      <c r="H3" s="145"/>
      <c r="I3" s="145"/>
      <c r="J3" s="146"/>
      <c r="K3" s="43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</row>
    <row r="4" spans="1:41" s="1" customFormat="1" ht="15" customHeight="1" thickBot="1" x14ac:dyDescent="0.35">
      <c r="A4" s="137" t="s">
        <v>56</v>
      </c>
      <c r="B4" s="138"/>
      <c r="C4" s="139"/>
      <c r="D4" s="144"/>
      <c r="E4" s="145"/>
      <c r="F4" s="145"/>
      <c r="G4" s="145"/>
      <c r="H4" s="145"/>
      <c r="I4" s="145"/>
      <c r="J4" s="146"/>
      <c r="K4" s="43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</row>
    <row r="5" spans="1:41" s="1" customFormat="1" ht="15" customHeight="1" thickBot="1" x14ac:dyDescent="0.35">
      <c r="A5" s="140" t="s">
        <v>30</v>
      </c>
      <c r="B5" s="141"/>
      <c r="C5" s="141"/>
      <c r="D5" s="147"/>
      <c r="E5" s="148"/>
      <c r="F5" s="148"/>
      <c r="G5" s="148"/>
      <c r="H5" s="148"/>
      <c r="I5" s="148"/>
      <c r="J5" s="149"/>
      <c r="K5" s="43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</row>
    <row r="6" spans="1:41" s="1" customFormat="1" ht="15" customHeight="1" thickBot="1" x14ac:dyDescent="0.35">
      <c r="A6" s="137" t="s">
        <v>31</v>
      </c>
      <c r="B6" s="138"/>
      <c r="C6" s="138"/>
      <c r="D6" s="134" t="s">
        <v>103</v>
      </c>
      <c r="E6" s="135"/>
      <c r="F6" s="135"/>
      <c r="G6" s="135"/>
      <c r="H6" s="135"/>
      <c r="I6" s="135"/>
      <c r="J6" s="136"/>
      <c r="K6" s="43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</row>
    <row r="7" spans="1:41" s="1" customFormat="1" ht="18.75" thickBot="1" x14ac:dyDescent="0.35">
      <c r="A7" s="16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</row>
    <row r="8" spans="1:41" ht="15.75" customHeight="1" x14ac:dyDescent="0.2">
      <c r="A8" s="122" t="s">
        <v>0</v>
      </c>
      <c r="B8" s="150" t="s">
        <v>146</v>
      </c>
      <c r="C8" s="163"/>
      <c r="D8" s="166" t="s">
        <v>35</v>
      </c>
      <c r="E8" s="150" t="s">
        <v>36</v>
      </c>
      <c r="F8" s="125" t="s">
        <v>84</v>
      </c>
      <c r="G8" s="160" t="s">
        <v>1</v>
      </c>
      <c r="H8" s="161"/>
      <c r="I8" s="161"/>
      <c r="J8" s="162"/>
      <c r="K8" s="157" t="s">
        <v>2</v>
      </c>
      <c r="L8" s="158"/>
      <c r="M8" s="158"/>
      <c r="N8" s="158"/>
      <c r="O8" s="158"/>
      <c r="P8" s="158"/>
      <c r="Q8" s="158"/>
      <c r="R8" s="158"/>
      <c r="S8" s="158"/>
      <c r="T8" s="158"/>
      <c r="U8" s="158"/>
      <c r="V8" s="158"/>
      <c r="W8" s="158"/>
      <c r="X8" s="158"/>
      <c r="Y8" s="158"/>
      <c r="Z8" s="158"/>
      <c r="AA8" s="158"/>
      <c r="AB8" s="159"/>
      <c r="AC8" s="119" t="s">
        <v>85</v>
      </c>
      <c r="AD8" s="122" t="s">
        <v>39</v>
      </c>
      <c r="AE8" s="125" t="s">
        <v>33</v>
      </c>
    </row>
    <row r="9" spans="1:41" ht="56.25" customHeight="1" x14ac:dyDescent="0.2">
      <c r="A9" s="123"/>
      <c r="B9" s="151"/>
      <c r="C9" s="164"/>
      <c r="D9" s="167"/>
      <c r="E9" s="151"/>
      <c r="F9" s="126"/>
      <c r="G9" s="153" t="s">
        <v>34</v>
      </c>
      <c r="H9" s="155" t="s">
        <v>139</v>
      </c>
      <c r="I9" s="155" t="s">
        <v>90</v>
      </c>
      <c r="J9" s="132" t="s">
        <v>27</v>
      </c>
      <c r="K9" s="131" t="s">
        <v>29</v>
      </c>
      <c r="L9" s="129"/>
      <c r="M9" s="129" t="s">
        <v>28</v>
      </c>
      <c r="N9" s="129"/>
      <c r="O9" s="129" t="s">
        <v>18</v>
      </c>
      <c r="P9" s="129"/>
      <c r="Q9" s="129" t="s">
        <v>15</v>
      </c>
      <c r="R9" s="129"/>
      <c r="S9" s="129" t="s">
        <v>3</v>
      </c>
      <c r="T9" s="129"/>
      <c r="U9" s="129" t="s">
        <v>17</v>
      </c>
      <c r="V9" s="129"/>
      <c r="W9" s="129" t="s">
        <v>19</v>
      </c>
      <c r="X9" s="129"/>
      <c r="Y9" s="129" t="s">
        <v>147</v>
      </c>
      <c r="Z9" s="129"/>
      <c r="AA9" s="129" t="s">
        <v>16</v>
      </c>
      <c r="AB9" s="130"/>
      <c r="AC9" s="120"/>
      <c r="AD9" s="123"/>
      <c r="AE9" s="126"/>
      <c r="AG9" s="21" t="s">
        <v>49</v>
      </c>
      <c r="AH9" s="21" t="s">
        <v>50</v>
      </c>
      <c r="AI9" s="21" t="s">
        <v>46</v>
      </c>
      <c r="AJ9" s="21" t="s">
        <v>45</v>
      </c>
      <c r="AK9" s="21" t="s">
        <v>48</v>
      </c>
      <c r="AL9" s="21" t="s">
        <v>51</v>
      </c>
      <c r="AM9" s="4" t="s">
        <v>79</v>
      </c>
      <c r="AN9" s="21" t="s">
        <v>47</v>
      </c>
      <c r="AO9" s="22" t="s">
        <v>52</v>
      </c>
    </row>
    <row r="10" spans="1:41" ht="15" customHeight="1" thickBot="1" x14ac:dyDescent="0.25">
      <c r="A10" s="124"/>
      <c r="B10" s="152"/>
      <c r="C10" s="165"/>
      <c r="D10" s="168"/>
      <c r="E10" s="152"/>
      <c r="F10" s="127"/>
      <c r="G10" s="154"/>
      <c r="H10" s="156"/>
      <c r="I10" s="156"/>
      <c r="J10" s="133"/>
      <c r="K10" s="51" t="s">
        <v>21</v>
      </c>
      <c r="L10" s="52" t="s">
        <v>22</v>
      </c>
      <c r="M10" s="52" t="s">
        <v>21</v>
      </c>
      <c r="N10" s="52" t="s">
        <v>22</v>
      </c>
      <c r="O10" s="52" t="s">
        <v>21</v>
      </c>
      <c r="P10" s="52" t="s">
        <v>22</v>
      </c>
      <c r="Q10" s="52" t="s">
        <v>21</v>
      </c>
      <c r="R10" s="52" t="s">
        <v>22</v>
      </c>
      <c r="S10" s="52" t="s">
        <v>21</v>
      </c>
      <c r="T10" s="53" t="s">
        <v>22</v>
      </c>
      <c r="U10" s="52" t="s">
        <v>21</v>
      </c>
      <c r="V10" s="52" t="s">
        <v>22</v>
      </c>
      <c r="W10" s="52" t="s">
        <v>21</v>
      </c>
      <c r="X10" s="52" t="s">
        <v>22</v>
      </c>
      <c r="Y10" s="52" t="s">
        <v>21</v>
      </c>
      <c r="Z10" s="52" t="s">
        <v>22</v>
      </c>
      <c r="AA10" s="52" t="s">
        <v>21</v>
      </c>
      <c r="AB10" s="74" t="s">
        <v>22</v>
      </c>
      <c r="AC10" s="121"/>
      <c r="AD10" s="124"/>
      <c r="AE10" s="127"/>
      <c r="AG10" s="23">
        <v>0.1</v>
      </c>
      <c r="AH10" s="23">
        <v>1.4E-2</v>
      </c>
      <c r="AI10" s="23">
        <v>0.14000000000000001</v>
      </c>
      <c r="AJ10" s="23">
        <v>8.0000000000000002E-3</v>
      </c>
      <c r="AK10" s="23">
        <v>0.03</v>
      </c>
      <c r="AL10" s="23">
        <v>0.01</v>
      </c>
      <c r="AM10" s="42">
        <v>2.5000000000000001E-3</v>
      </c>
      <c r="AN10" s="23">
        <v>4.7500000000000001E-2</v>
      </c>
      <c r="AO10" s="21">
        <v>200</v>
      </c>
    </row>
    <row r="11" spans="1:41" s="4" customFormat="1" ht="25.5" x14ac:dyDescent="0.2">
      <c r="A11" s="55" t="s">
        <v>4</v>
      </c>
      <c r="B11" s="128"/>
      <c r="C11" s="128"/>
      <c r="D11" s="56"/>
      <c r="E11" s="57"/>
      <c r="F11" s="65"/>
      <c r="G11" s="68"/>
      <c r="H11" s="58">
        <f t="shared" ref="H11:H20" si="0">ROUNDDOWN(G11/100*E11,2)</f>
        <v>0</v>
      </c>
      <c r="I11" s="58"/>
      <c r="J11" s="69" t="str">
        <f t="shared" ref="J11:J20" si="1">IF(D11="DoBPŠ",(IF(H11-I11&lt;=0,0,H11-I11)),"-")</f>
        <v>-</v>
      </c>
      <c r="K11" s="72">
        <f>IF(F11=621,IF($D11="DoBPŠ",(ROUNDDOWN($J11*L11,2)),(ROUNDDOWN($H11*L11,2))),0)</f>
        <v>0</v>
      </c>
      <c r="L11" s="59" t="str">
        <f t="shared" ref="L11:L17" si="2">IF($D11="DoBPŠ",(IF($H11&lt;=$AO$10,0%,0%)),(IF($D11="DoPČ-N",$AG$10,(IF($D11="DoVP-N",$AG$10,(IF($D11="DoPČ",$AG$10,(IF($D11="DoVP",$AG$10,"ERROR")))))))))</f>
        <v>ERROR</v>
      </c>
      <c r="M11" s="58">
        <f>IF(F11=623,IF($D11="DoBPŠ",(ROUNDDOWN($J11*N11,2)),(ROUNDDOWN($H11*N11,2))),0)</f>
        <v>0</v>
      </c>
      <c r="N11" s="59" t="str">
        <f t="shared" ref="N11:N17" si="3">IF($D11="DoBPŠ",(IF($H11&lt;=$AO$10,0%,0%)),(IF($D11="DoPČ-N",$AG$10,(IF($D11="DoVP-N",$AG$10,(IF($D11="DoPČ",$AG$10,(IF($D11="DoVP",$AG$10,"ERROR")))))))))</f>
        <v>ERROR</v>
      </c>
      <c r="O11" s="58" t="e">
        <f t="shared" ref="O11:O17" si="4">IF($D11="DoBPŠ",(ROUNDDOWN($J11*P11,2)),(ROUNDDOWN($H11*P11,2)))</f>
        <v>#VALUE!</v>
      </c>
      <c r="P11" s="59" t="str">
        <f t="shared" ref="P11:P17" si="5">IF($D11="DoBPŠ",(IF($H11&lt;=$AO$10,0%,0%)),(IF($D11="DoPČ-N",0%,(IF($D11="DoVP-N",0%,(IF($D11="DoPČ",$AH$10,(IF($D11="DoVP",$AH$10,"ERROR")))))))))</f>
        <v>ERROR</v>
      </c>
      <c r="Q11" s="58" t="e">
        <f t="shared" ref="Q11:Q16" si="6">IF($D11="DoBPŠ",(ROUNDDOWN($J11*R11,2)),(ROUNDDOWN($H11*R11,2)))</f>
        <v>#VALUE!</v>
      </c>
      <c r="R11" s="59" t="str">
        <f t="shared" ref="R11:R17" si="7">IF($D11="DoBPŠ",(IF($H11&lt;=$AO$10,0%,$AI$10)),(IF($D11="DoPČ-N",$AI$10,(IF($D11="DoVP-N",$AI$10,(IF($D11="DoPČ",$AI$10,(IF($D11="DoVP",$AI$10,"ERROR")))))))))</f>
        <v>ERROR</v>
      </c>
      <c r="S11" s="58">
        <f t="shared" ref="S11:S17" si="8">ROUNDDOWN(H11*T11,2)</f>
        <v>0</v>
      </c>
      <c r="T11" s="60">
        <f t="shared" ref="T11:T17" si="9">$AJ$10</f>
        <v>8.0000000000000002E-3</v>
      </c>
      <c r="U11" s="58" t="e">
        <f t="shared" ref="U11:U20" si="10">IF($D11="DoBPŠ",(ROUNDDOWN($J11*V11,2)),(ROUNDDOWN($H11*V11,2)))</f>
        <v>#VALUE!</v>
      </c>
      <c r="V11" s="59" t="str">
        <f t="shared" ref="V11:V17" si="11">IF($D11="DoBPŠ",(IF($H11&lt;=$AO$10,0%,$AK$10)),(IF($D11="DoPČ-N",$AK$10,(IF($D11="DoVP-N",$AK$10,(IF($D11="DoPČ",$AK$10,(IF($D11="DoVP",$AK$10,"ERROR")))))))))</f>
        <v>ERROR</v>
      </c>
      <c r="W11" s="58" t="e">
        <f t="shared" ref="W11:W17" si="12">IF($D11="DoBPŠ",(ROUNDDOWN($J11*X11,2)),(ROUNDDOWN($H11*X11,2)))</f>
        <v>#VALUE!</v>
      </c>
      <c r="X11" s="59" t="str">
        <f t="shared" ref="X11:X17" si="13">IF($D11="DoBPŠ",(IF($H11&lt;=$AO$10,0%,0%)),(IF($D11="DoPČ-N",0%,(IF($D11="DoVP-N",0%,(IF($D11="DoPČ",$AL$10,(IF($D11="DoVP",$AL$10,"ERROR")))))))))</f>
        <v>ERROR</v>
      </c>
      <c r="Y11" s="58" t="e">
        <f>IF($D11="DoBPŠ",(ROUNDDOWN($J11*Z11,2)),(ROUNDDOWN($H11*Z11,2)))</f>
        <v>#VALUE!</v>
      </c>
      <c r="Z11" s="59" t="str">
        <f>IF($D11="DoBPŠ",(IF($H11&lt;=$AO$10,0%,0%)),(IF($D11="DoPČ-N",0%,(IF($D11="DoVP-N",0%,(IF($D11="DoPČ",$AM$10,(IF($D11="DoVP",$AM$10,"ERROR")))))))))</f>
        <v>ERROR</v>
      </c>
      <c r="AA11" s="58" t="e">
        <f t="shared" ref="AA11:AA17" si="14">IF($D11="DoBPŠ",(ROUNDDOWN($J11*AB11,2)),(ROUNDDOWN($H11*AB11,2)))</f>
        <v>#VALUE!</v>
      </c>
      <c r="AB11" s="73" t="str">
        <f t="shared" ref="AB11:AB17" si="15">IF($D11="DoBPŠ",(IF($H11&lt;=$AO$10,0%,$AN$10)),(IF($D11="DoPČ-N",$AN$10,(IF($D11="DoVP-N",$AN$10,(IF($D11="DoPČ",$AN$10,(IF($D11="DoVP",$AN$10,"ERROR")))))))))</f>
        <v>ERROR</v>
      </c>
      <c r="AC11" s="79"/>
      <c r="AD11" s="82" t="e">
        <f>ROUNDDOWN(H11+S11+Q11+AA11+U11+K11+M11+O11+W11+Y11,2)</f>
        <v>#VALUE!</v>
      </c>
      <c r="AE11" s="61"/>
      <c r="AF11" s="37" t="s">
        <v>55</v>
      </c>
    </row>
    <row r="12" spans="1:41" s="4" customFormat="1" ht="25.5" x14ac:dyDescent="0.2">
      <c r="A12" s="10" t="s">
        <v>5</v>
      </c>
      <c r="B12" s="118"/>
      <c r="C12" s="118"/>
      <c r="D12" s="12"/>
      <c r="E12" s="15"/>
      <c r="F12" s="46"/>
      <c r="G12" s="47"/>
      <c r="H12" s="3">
        <f t="shared" si="0"/>
        <v>0</v>
      </c>
      <c r="I12" s="3"/>
      <c r="J12" s="48" t="str">
        <f t="shared" si="1"/>
        <v>-</v>
      </c>
      <c r="K12" s="49">
        <f t="shared" ref="K12:K20" si="16">IF(F12=621,IF($D12="DoBPŠ",(ROUNDDOWN($J12*L12,2)),(ROUNDDOWN($H12*L12,2))),0)</f>
        <v>0</v>
      </c>
      <c r="L12" s="24" t="str">
        <f t="shared" si="2"/>
        <v>ERROR</v>
      </c>
      <c r="M12" s="3">
        <f t="shared" ref="M12:M20" si="17">IF(F12=623,IF($D12="DoBPŠ",(ROUNDDOWN($J12*N12,2)),(ROUNDDOWN($H12*N12,2))),0)</f>
        <v>0</v>
      </c>
      <c r="N12" s="24" t="str">
        <f t="shared" si="3"/>
        <v>ERROR</v>
      </c>
      <c r="O12" s="3" t="e">
        <f t="shared" si="4"/>
        <v>#VALUE!</v>
      </c>
      <c r="P12" s="24" t="str">
        <f t="shared" si="5"/>
        <v>ERROR</v>
      </c>
      <c r="Q12" s="3" t="e">
        <f t="shared" si="6"/>
        <v>#VALUE!</v>
      </c>
      <c r="R12" s="24" t="str">
        <f t="shared" si="7"/>
        <v>ERROR</v>
      </c>
      <c r="S12" s="3">
        <f t="shared" si="8"/>
        <v>0</v>
      </c>
      <c r="T12" s="17">
        <f t="shared" si="9"/>
        <v>8.0000000000000002E-3</v>
      </c>
      <c r="U12" s="3" t="e">
        <f t="shared" si="10"/>
        <v>#VALUE!</v>
      </c>
      <c r="V12" s="24" t="str">
        <f t="shared" si="11"/>
        <v>ERROR</v>
      </c>
      <c r="W12" s="3" t="e">
        <f t="shared" si="12"/>
        <v>#VALUE!</v>
      </c>
      <c r="X12" s="24" t="str">
        <f t="shared" si="13"/>
        <v>ERROR</v>
      </c>
      <c r="Y12" s="3" t="e">
        <f t="shared" ref="Y12:Y20" si="18">IF($D12="DoBPŠ",(ROUNDDOWN($J12*Z12,2)),(ROUNDDOWN($H12*Z12,2)))</f>
        <v>#VALUE!</v>
      </c>
      <c r="Z12" s="24" t="str">
        <f t="shared" ref="Z12:Z20" si="19">IF($D12="DoBPŠ",(IF($H12&lt;=$AO$10,0%,0%)),(IF($D12="DoPČ-N",0%,(IF($D12="DoVP-N",0%,(IF($D12="DoPČ",$AM$10,(IF($D12="DoVP",$AM$10,"ERROR")))))))))</f>
        <v>ERROR</v>
      </c>
      <c r="AA12" s="3" t="e">
        <f t="shared" si="14"/>
        <v>#VALUE!</v>
      </c>
      <c r="AB12" s="50" t="str">
        <f t="shared" si="15"/>
        <v>ERROR</v>
      </c>
      <c r="AC12" s="80"/>
      <c r="AD12" s="83" t="e">
        <f t="shared" ref="AD12:AD20" si="20">ROUNDDOWN(H12+S12+Q12+AA12+U12+K12+M12+O12+W12+Y12,2)</f>
        <v>#VALUE!</v>
      </c>
      <c r="AE12" s="11"/>
      <c r="AF12" s="37" t="s">
        <v>44</v>
      </c>
    </row>
    <row r="13" spans="1:41" s="4" customFormat="1" ht="25.5" x14ac:dyDescent="0.2">
      <c r="A13" s="10" t="s">
        <v>6</v>
      </c>
      <c r="B13" s="118"/>
      <c r="C13" s="118"/>
      <c r="D13" s="12"/>
      <c r="E13" s="15"/>
      <c r="F13" s="46"/>
      <c r="G13" s="47"/>
      <c r="H13" s="3">
        <f t="shared" si="0"/>
        <v>0</v>
      </c>
      <c r="I13" s="3"/>
      <c r="J13" s="48" t="str">
        <f t="shared" si="1"/>
        <v>-</v>
      </c>
      <c r="K13" s="49">
        <f t="shared" si="16"/>
        <v>0</v>
      </c>
      <c r="L13" s="24" t="str">
        <f t="shared" si="2"/>
        <v>ERROR</v>
      </c>
      <c r="M13" s="3">
        <f t="shared" si="17"/>
        <v>0</v>
      </c>
      <c r="N13" s="24" t="str">
        <f t="shared" si="3"/>
        <v>ERROR</v>
      </c>
      <c r="O13" s="3" t="e">
        <f t="shared" si="4"/>
        <v>#VALUE!</v>
      </c>
      <c r="P13" s="24" t="str">
        <f t="shared" si="5"/>
        <v>ERROR</v>
      </c>
      <c r="Q13" s="3" t="e">
        <f t="shared" si="6"/>
        <v>#VALUE!</v>
      </c>
      <c r="R13" s="24" t="str">
        <f t="shared" si="7"/>
        <v>ERROR</v>
      </c>
      <c r="S13" s="3">
        <f t="shared" si="8"/>
        <v>0</v>
      </c>
      <c r="T13" s="17">
        <f t="shared" si="9"/>
        <v>8.0000000000000002E-3</v>
      </c>
      <c r="U13" s="3" t="e">
        <f t="shared" si="10"/>
        <v>#VALUE!</v>
      </c>
      <c r="V13" s="24" t="str">
        <f t="shared" si="11"/>
        <v>ERROR</v>
      </c>
      <c r="W13" s="3" t="e">
        <f t="shared" si="12"/>
        <v>#VALUE!</v>
      </c>
      <c r="X13" s="24" t="str">
        <f t="shared" si="13"/>
        <v>ERROR</v>
      </c>
      <c r="Y13" s="3" t="e">
        <f t="shared" si="18"/>
        <v>#VALUE!</v>
      </c>
      <c r="Z13" s="24" t="str">
        <f t="shared" si="19"/>
        <v>ERROR</v>
      </c>
      <c r="AA13" s="3" t="e">
        <f t="shared" si="14"/>
        <v>#VALUE!</v>
      </c>
      <c r="AB13" s="50" t="str">
        <f t="shared" si="15"/>
        <v>ERROR</v>
      </c>
      <c r="AC13" s="80"/>
      <c r="AD13" s="83" t="e">
        <f t="shared" si="20"/>
        <v>#VALUE!</v>
      </c>
      <c r="AE13" s="11"/>
      <c r="AF13" s="37" t="s">
        <v>20</v>
      </c>
    </row>
    <row r="14" spans="1:41" s="4" customFormat="1" ht="25.5" x14ac:dyDescent="0.2">
      <c r="A14" s="10" t="s">
        <v>7</v>
      </c>
      <c r="B14" s="118"/>
      <c r="C14" s="118"/>
      <c r="D14" s="12"/>
      <c r="E14" s="15"/>
      <c r="F14" s="46"/>
      <c r="G14" s="47"/>
      <c r="H14" s="3">
        <f t="shared" si="0"/>
        <v>0</v>
      </c>
      <c r="I14" s="3"/>
      <c r="J14" s="48" t="str">
        <f t="shared" si="1"/>
        <v>-</v>
      </c>
      <c r="K14" s="49">
        <f t="shared" si="16"/>
        <v>0</v>
      </c>
      <c r="L14" s="24" t="str">
        <f t="shared" si="2"/>
        <v>ERROR</v>
      </c>
      <c r="M14" s="3">
        <f t="shared" si="17"/>
        <v>0</v>
      </c>
      <c r="N14" s="24" t="str">
        <f t="shared" si="3"/>
        <v>ERROR</v>
      </c>
      <c r="O14" s="3" t="e">
        <f t="shared" si="4"/>
        <v>#VALUE!</v>
      </c>
      <c r="P14" s="24" t="str">
        <f t="shared" si="5"/>
        <v>ERROR</v>
      </c>
      <c r="Q14" s="3" t="e">
        <f t="shared" si="6"/>
        <v>#VALUE!</v>
      </c>
      <c r="R14" s="24" t="str">
        <f t="shared" si="7"/>
        <v>ERROR</v>
      </c>
      <c r="S14" s="3">
        <f t="shared" si="8"/>
        <v>0</v>
      </c>
      <c r="T14" s="17">
        <f t="shared" si="9"/>
        <v>8.0000000000000002E-3</v>
      </c>
      <c r="U14" s="3" t="e">
        <f t="shared" si="10"/>
        <v>#VALUE!</v>
      </c>
      <c r="V14" s="24" t="str">
        <f t="shared" si="11"/>
        <v>ERROR</v>
      </c>
      <c r="W14" s="3" t="e">
        <f t="shared" si="12"/>
        <v>#VALUE!</v>
      </c>
      <c r="X14" s="24" t="str">
        <f t="shared" si="13"/>
        <v>ERROR</v>
      </c>
      <c r="Y14" s="3" t="e">
        <f t="shared" si="18"/>
        <v>#VALUE!</v>
      </c>
      <c r="Z14" s="24" t="str">
        <f t="shared" si="19"/>
        <v>ERROR</v>
      </c>
      <c r="AA14" s="3" t="e">
        <f t="shared" si="14"/>
        <v>#VALUE!</v>
      </c>
      <c r="AB14" s="50" t="str">
        <f t="shared" si="15"/>
        <v>ERROR</v>
      </c>
      <c r="AC14" s="80"/>
      <c r="AD14" s="83" t="e">
        <f t="shared" si="20"/>
        <v>#VALUE!</v>
      </c>
      <c r="AE14" s="11"/>
      <c r="AF14" s="37" t="s">
        <v>32</v>
      </c>
    </row>
    <row r="15" spans="1:41" s="4" customFormat="1" ht="25.5" x14ac:dyDescent="0.2">
      <c r="A15" s="10" t="s">
        <v>8</v>
      </c>
      <c r="B15" s="118"/>
      <c r="C15" s="118"/>
      <c r="D15" s="12"/>
      <c r="E15" s="15"/>
      <c r="F15" s="46"/>
      <c r="G15" s="47"/>
      <c r="H15" s="3">
        <f t="shared" si="0"/>
        <v>0</v>
      </c>
      <c r="I15" s="3"/>
      <c r="J15" s="48" t="str">
        <f t="shared" si="1"/>
        <v>-</v>
      </c>
      <c r="K15" s="49">
        <f t="shared" si="16"/>
        <v>0</v>
      </c>
      <c r="L15" s="24" t="str">
        <f t="shared" si="2"/>
        <v>ERROR</v>
      </c>
      <c r="M15" s="3">
        <f t="shared" si="17"/>
        <v>0</v>
      </c>
      <c r="N15" s="24" t="str">
        <f t="shared" si="3"/>
        <v>ERROR</v>
      </c>
      <c r="O15" s="3" t="e">
        <f t="shared" si="4"/>
        <v>#VALUE!</v>
      </c>
      <c r="P15" s="24" t="str">
        <f t="shared" si="5"/>
        <v>ERROR</v>
      </c>
      <c r="Q15" s="3" t="e">
        <f t="shared" si="6"/>
        <v>#VALUE!</v>
      </c>
      <c r="R15" s="24" t="str">
        <f t="shared" si="7"/>
        <v>ERROR</v>
      </c>
      <c r="S15" s="3">
        <f t="shared" si="8"/>
        <v>0</v>
      </c>
      <c r="T15" s="17">
        <f t="shared" si="9"/>
        <v>8.0000000000000002E-3</v>
      </c>
      <c r="U15" s="3" t="e">
        <f t="shared" si="10"/>
        <v>#VALUE!</v>
      </c>
      <c r="V15" s="24" t="str">
        <f t="shared" si="11"/>
        <v>ERROR</v>
      </c>
      <c r="W15" s="3" t="e">
        <f t="shared" si="12"/>
        <v>#VALUE!</v>
      </c>
      <c r="X15" s="24" t="str">
        <f t="shared" si="13"/>
        <v>ERROR</v>
      </c>
      <c r="Y15" s="3" t="e">
        <f t="shared" si="18"/>
        <v>#VALUE!</v>
      </c>
      <c r="Z15" s="24" t="str">
        <f t="shared" si="19"/>
        <v>ERROR</v>
      </c>
      <c r="AA15" s="3" t="e">
        <f t="shared" si="14"/>
        <v>#VALUE!</v>
      </c>
      <c r="AB15" s="50" t="str">
        <f t="shared" si="15"/>
        <v>ERROR</v>
      </c>
      <c r="AC15" s="80"/>
      <c r="AD15" s="83" t="e">
        <f t="shared" si="20"/>
        <v>#VALUE!</v>
      </c>
      <c r="AE15" s="11"/>
      <c r="AF15" s="37"/>
    </row>
    <row r="16" spans="1:41" s="4" customFormat="1" ht="25.5" x14ac:dyDescent="0.2">
      <c r="A16" s="10" t="s">
        <v>9</v>
      </c>
      <c r="B16" s="118"/>
      <c r="C16" s="118"/>
      <c r="D16" s="12"/>
      <c r="E16" s="15"/>
      <c r="F16" s="46"/>
      <c r="G16" s="47"/>
      <c r="H16" s="3">
        <f t="shared" si="0"/>
        <v>0</v>
      </c>
      <c r="I16" s="3"/>
      <c r="J16" s="48" t="str">
        <f t="shared" si="1"/>
        <v>-</v>
      </c>
      <c r="K16" s="49">
        <f t="shared" si="16"/>
        <v>0</v>
      </c>
      <c r="L16" s="24" t="str">
        <f t="shared" si="2"/>
        <v>ERROR</v>
      </c>
      <c r="M16" s="3">
        <f t="shared" si="17"/>
        <v>0</v>
      </c>
      <c r="N16" s="24" t="str">
        <f t="shared" si="3"/>
        <v>ERROR</v>
      </c>
      <c r="O16" s="3" t="e">
        <f t="shared" si="4"/>
        <v>#VALUE!</v>
      </c>
      <c r="P16" s="24" t="str">
        <f t="shared" si="5"/>
        <v>ERROR</v>
      </c>
      <c r="Q16" s="3" t="e">
        <f t="shared" si="6"/>
        <v>#VALUE!</v>
      </c>
      <c r="R16" s="24" t="str">
        <f t="shared" si="7"/>
        <v>ERROR</v>
      </c>
      <c r="S16" s="3">
        <f t="shared" si="8"/>
        <v>0</v>
      </c>
      <c r="T16" s="17">
        <f t="shared" si="9"/>
        <v>8.0000000000000002E-3</v>
      </c>
      <c r="U16" s="3" t="e">
        <f t="shared" si="10"/>
        <v>#VALUE!</v>
      </c>
      <c r="V16" s="24" t="str">
        <f t="shared" si="11"/>
        <v>ERROR</v>
      </c>
      <c r="W16" s="3" t="e">
        <f t="shared" si="12"/>
        <v>#VALUE!</v>
      </c>
      <c r="X16" s="24" t="str">
        <f t="shared" si="13"/>
        <v>ERROR</v>
      </c>
      <c r="Y16" s="3" t="e">
        <f t="shared" si="18"/>
        <v>#VALUE!</v>
      </c>
      <c r="Z16" s="24" t="str">
        <f t="shared" si="19"/>
        <v>ERROR</v>
      </c>
      <c r="AA16" s="3" t="e">
        <f t="shared" si="14"/>
        <v>#VALUE!</v>
      </c>
      <c r="AB16" s="50" t="str">
        <f t="shared" si="15"/>
        <v>ERROR</v>
      </c>
      <c r="AC16" s="80"/>
      <c r="AD16" s="83" t="e">
        <f t="shared" si="20"/>
        <v>#VALUE!</v>
      </c>
      <c r="AE16" s="11"/>
    </row>
    <row r="17" spans="1:32" s="4" customFormat="1" ht="25.5" x14ac:dyDescent="0.2">
      <c r="A17" s="10" t="s">
        <v>10</v>
      </c>
      <c r="B17" s="118"/>
      <c r="C17" s="118"/>
      <c r="D17" s="12"/>
      <c r="E17" s="15"/>
      <c r="F17" s="46"/>
      <c r="G17" s="47"/>
      <c r="H17" s="3">
        <f t="shared" si="0"/>
        <v>0</v>
      </c>
      <c r="I17" s="3"/>
      <c r="J17" s="48" t="str">
        <f t="shared" si="1"/>
        <v>-</v>
      </c>
      <c r="K17" s="49">
        <f t="shared" si="16"/>
        <v>0</v>
      </c>
      <c r="L17" s="24" t="str">
        <f t="shared" si="2"/>
        <v>ERROR</v>
      </c>
      <c r="M17" s="3">
        <f t="shared" si="17"/>
        <v>0</v>
      </c>
      <c r="N17" s="24" t="str">
        <f t="shared" si="3"/>
        <v>ERROR</v>
      </c>
      <c r="O17" s="3" t="e">
        <f t="shared" si="4"/>
        <v>#VALUE!</v>
      </c>
      <c r="P17" s="24" t="str">
        <f t="shared" si="5"/>
        <v>ERROR</v>
      </c>
      <c r="Q17" s="3" t="e">
        <f>IF($D17="DoBPŠ",(ROUNDDOWN($J17*R17,2)),(ROUNDDOWN($H17*R17,2)))</f>
        <v>#VALUE!</v>
      </c>
      <c r="R17" s="24" t="str">
        <f t="shared" si="7"/>
        <v>ERROR</v>
      </c>
      <c r="S17" s="3">
        <f t="shared" si="8"/>
        <v>0</v>
      </c>
      <c r="T17" s="17">
        <f t="shared" si="9"/>
        <v>8.0000000000000002E-3</v>
      </c>
      <c r="U17" s="3" t="e">
        <f t="shared" si="10"/>
        <v>#VALUE!</v>
      </c>
      <c r="V17" s="24" t="str">
        <f t="shared" si="11"/>
        <v>ERROR</v>
      </c>
      <c r="W17" s="3" t="e">
        <f t="shared" si="12"/>
        <v>#VALUE!</v>
      </c>
      <c r="X17" s="24" t="str">
        <f t="shared" si="13"/>
        <v>ERROR</v>
      </c>
      <c r="Y17" s="3" t="e">
        <f t="shared" si="18"/>
        <v>#VALUE!</v>
      </c>
      <c r="Z17" s="24" t="str">
        <f t="shared" si="19"/>
        <v>ERROR</v>
      </c>
      <c r="AA17" s="3" t="e">
        <f t="shared" si="14"/>
        <v>#VALUE!</v>
      </c>
      <c r="AB17" s="50" t="str">
        <f t="shared" si="15"/>
        <v>ERROR</v>
      </c>
      <c r="AC17" s="80"/>
      <c r="AD17" s="83" t="e">
        <f t="shared" si="20"/>
        <v>#VALUE!</v>
      </c>
      <c r="AE17" s="11"/>
      <c r="AF17" s="45"/>
    </row>
    <row r="18" spans="1:32" s="4" customFormat="1" ht="25.5" customHeight="1" x14ac:dyDescent="0.2">
      <c r="A18" s="10" t="s">
        <v>11</v>
      </c>
      <c r="B18" s="118"/>
      <c r="C18" s="118"/>
      <c r="D18" s="12"/>
      <c r="E18" s="15"/>
      <c r="F18" s="46"/>
      <c r="G18" s="47"/>
      <c r="H18" s="3">
        <f t="shared" si="0"/>
        <v>0</v>
      </c>
      <c r="I18" s="3"/>
      <c r="J18" s="48" t="str">
        <f t="shared" si="1"/>
        <v>-</v>
      </c>
      <c r="K18" s="49">
        <f t="shared" si="16"/>
        <v>0</v>
      </c>
      <c r="L18" s="24" t="str">
        <f t="shared" ref="L18:L19" si="21">IF($D18="DoBPŠ",(IF($H18&lt;=$AO$10,0%,0%)),(IF($D18="DoPČ-N",$AG$10,(IF($D18="DoVP-N",$AG$10,(IF($D18="DoPČ",$AG$10,(IF($D18="DoVP",$AG$10,"ERROR")))))))))</f>
        <v>ERROR</v>
      </c>
      <c r="M18" s="3">
        <f t="shared" si="17"/>
        <v>0</v>
      </c>
      <c r="N18" s="24" t="str">
        <f t="shared" ref="N18:N19" si="22">IF($D18="DoBPŠ",(IF($H18&lt;=$AO$10,0%,0%)),(IF($D18="DoPČ-N",$AG$10,(IF($D18="DoVP-N",$AG$10,(IF($D18="DoPČ",$AG$10,(IF($D18="DoVP",$AG$10,"ERROR")))))))))</f>
        <v>ERROR</v>
      </c>
      <c r="O18" s="3" t="e">
        <f t="shared" ref="O18:O19" si="23">IF($D18="DoBPŠ",(ROUNDDOWN($J18*P18,2)),(ROUNDDOWN($H18*P18,2)))</f>
        <v>#VALUE!</v>
      </c>
      <c r="P18" s="24" t="str">
        <f t="shared" ref="P18:P19" si="24">IF($D18="DoBPŠ",(IF($H18&lt;=$AO$10,0%,0%)),(IF($D18="DoPČ-N",0%,(IF($D18="DoVP-N",0%,(IF($D18="DoPČ",$AH$10,(IF($D18="DoVP",$AH$10,"ERROR")))))))))</f>
        <v>ERROR</v>
      </c>
      <c r="Q18" s="3" t="e">
        <f t="shared" ref="Q18:Q19" si="25">IF($D18="DoBPŠ",(ROUNDDOWN($J18*R18,2)),(ROUNDDOWN($H18*R18,2)))</f>
        <v>#VALUE!</v>
      </c>
      <c r="R18" s="24" t="str">
        <f t="shared" ref="R18:R19" si="26">IF($D18="DoBPŠ",(IF($H18&lt;=$AO$10,0%,$AI$10)),(IF($D18="DoPČ-N",$AI$10,(IF($D18="DoVP-N",$AI$10,(IF($D18="DoPČ",$AI$10,(IF($D18="DoVP",$AI$10,"ERROR")))))))))</f>
        <v>ERROR</v>
      </c>
      <c r="S18" s="3">
        <f t="shared" ref="S18:S19" si="27">ROUNDDOWN(H18*T18,2)</f>
        <v>0</v>
      </c>
      <c r="T18" s="17">
        <f t="shared" ref="T18:T19" si="28">$AJ$10</f>
        <v>8.0000000000000002E-3</v>
      </c>
      <c r="U18" s="3" t="e">
        <f t="shared" si="10"/>
        <v>#VALUE!</v>
      </c>
      <c r="V18" s="24" t="str">
        <f t="shared" ref="V18:V19" si="29">IF($D18="DoBPŠ",(IF($H18&lt;=$AO$10,0%,$AK$10)),(IF($D18="DoPČ-N",$AK$10,(IF($D18="DoVP-N",$AK$10,(IF($D18="DoPČ",$AK$10,(IF($D18="DoVP",$AK$10,"ERROR")))))))))</f>
        <v>ERROR</v>
      </c>
      <c r="W18" s="3" t="e">
        <f t="shared" ref="W18:W19" si="30">IF($D18="DoBPŠ",(ROUNDDOWN($J18*X18,2)),(ROUNDDOWN($H18*X18,2)))</f>
        <v>#VALUE!</v>
      </c>
      <c r="X18" s="24" t="str">
        <f t="shared" ref="X18:X19" si="31">IF($D18="DoBPŠ",(IF($H18&lt;=$AO$10,0%,0%)),(IF($D18="DoPČ-N",0%,(IF($D18="DoVP-N",0%,(IF($D18="DoPČ",$AL$10,(IF($D18="DoVP",$AL$10,"ERROR")))))))))</f>
        <v>ERROR</v>
      </c>
      <c r="Y18" s="3" t="e">
        <f t="shared" si="18"/>
        <v>#VALUE!</v>
      </c>
      <c r="Z18" s="24" t="str">
        <f t="shared" si="19"/>
        <v>ERROR</v>
      </c>
      <c r="AA18" s="3" t="e">
        <f t="shared" ref="AA18:AA19" si="32">IF($D18="DoBPŠ",(ROUNDDOWN($J18*AB18,2)),(ROUNDDOWN($H18*AB18,2)))</f>
        <v>#VALUE!</v>
      </c>
      <c r="AB18" s="50" t="str">
        <f t="shared" ref="AB18:AB19" si="33">IF($D18="DoBPŠ",(IF($H18&lt;=$AO$10,0%,$AN$10)),(IF($D18="DoPČ-N",$AN$10,(IF($D18="DoVP-N",$AN$10,(IF($D18="DoPČ",$AN$10,(IF($D18="DoVP",$AN$10,"ERROR")))))))))</f>
        <v>ERROR</v>
      </c>
      <c r="AC18" s="80"/>
      <c r="AD18" s="83" t="e">
        <f t="shared" si="20"/>
        <v>#VALUE!</v>
      </c>
      <c r="AE18" s="11"/>
      <c r="AF18" s="45"/>
    </row>
    <row r="19" spans="1:32" s="4" customFormat="1" ht="25.5" customHeight="1" x14ac:dyDescent="0.2">
      <c r="A19" s="10" t="s">
        <v>82</v>
      </c>
      <c r="B19" s="118"/>
      <c r="C19" s="118"/>
      <c r="D19" s="12"/>
      <c r="E19" s="15"/>
      <c r="F19" s="46"/>
      <c r="G19" s="47"/>
      <c r="H19" s="3">
        <f t="shared" si="0"/>
        <v>0</v>
      </c>
      <c r="I19" s="3"/>
      <c r="J19" s="48" t="str">
        <f t="shared" si="1"/>
        <v>-</v>
      </c>
      <c r="K19" s="49">
        <f t="shared" si="16"/>
        <v>0</v>
      </c>
      <c r="L19" s="24" t="str">
        <f t="shared" si="21"/>
        <v>ERROR</v>
      </c>
      <c r="M19" s="3">
        <f t="shared" si="17"/>
        <v>0</v>
      </c>
      <c r="N19" s="24" t="str">
        <f t="shared" si="22"/>
        <v>ERROR</v>
      </c>
      <c r="O19" s="3" t="e">
        <f t="shared" si="23"/>
        <v>#VALUE!</v>
      </c>
      <c r="P19" s="24" t="str">
        <f t="shared" si="24"/>
        <v>ERROR</v>
      </c>
      <c r="Q19" s="3" t="e">
        <f t="shared" si="25"/>
        <v>#VALUE!</v>
      </c>
      <c r="R19" s="24" t="str">
        <f t="shared" si="26"/>
        <v>ERROR</v>
      </c>
      <c r="S19" s="3">
        <f t="shared" si="27"/>
        <v>0</v>
      </c>
      <c r="T19" s="17">
        <f t="shared" si="28"/>
        <v>8.0000000000000002E-3</v>
      </c>
      <c r="U19" s="3" t="e">
        <f t="shared" si="10"/>
        <v>#VALUE!</v>
      </c>
      <c r="V19" s="24" t="str">
        <f t="shared" si="29"/>
        <v>ERROR</v>
      </c>
      <c r="W19" s="3" t="e">
        <f t="shared" si="30"/>
        <v>#VALUE!</v>
      </c>
      <c r="X19" s="24" t="str">
        <f t="shared" si="31"/>
        <v>ERROR</v>
      </c>
      <c r="Y19" s="3" t="e">
        <f t="shared" si="18"/>
        <v>#VALUE!</v>
      </c>
      <c r="Z19" s="24" t="str">
        <f t="shared" si="19"/>
        <v>ERROR</v>
      </c>
      <c r="AA19" s="3" t="e">
        <f t="shared" si="32"/>
        <v>#VALUE!</v>
      </c>
      <c r="AB19" s="50" t="str">
        <f t="shared" si="33"/>
        <v>ERROR</v>
      </c>
      <c r="AC19" s="80"/>
      <c r="AD19" s="83" t="e">
        <f t="shared" si="20"/>
        <v>#VALUE!</v>
      </c>
      <c r="AE19" s="11"/>
      <c r="AF19" s="45"/>
    </row>
    <row r="20" spans="1:32" s="4" customFormat="1" ht="25.5" x14ac:dyDescent="0.2">
      <c r="A20" s="10" t="s">
        <v>83</v>
      </c>
      <c r="B20" s="118"/>
      <c r="C20" s="118"/>
      <c r="D20" s="12"/>
      <c r="E20" s="15"/>
      <c r="F20" s="46"/>
      <c r="G20" s="47"/>
      <c r="H20" s="3">
        <f t="shared" si="0"/>
        <v>0</v>
      </c>
      <c r="I20" s="3"/>
      <c r="J20" s="48" t="str">
        <f t="shared" si="1"/>
        <v>-</v>
      </c>
      <c r="K20" s="49">
        <f t="shared" si="16"/>
        <v>0</v>
      </c>
      <c r="L20" s="24" t="str">
        <f>IF($D20="DoBPŠ",(IF($H20&lt;=$AO$10,0%,0%)),(IF($D20="DoPČ-N",$AG$10,(IF($D20="DoVP-N",$AG$10,(IF($D20="DoPČ",$AG$10,(IF($D20="DoVP",$AG$10,"ERROR")))))))))</f>
        <v>ERROR</v>
      </c>
      <c r="M20" s="3">
        <f t="shared" si="17"/>
        <v>0</v>
      </c>
      <c r="N20" s="24" t="str">
        <f>IF($D20="DoBPŠ",(IF($H20&lt;=$AO$10,0%,0%)),(IF($D20="DoPČ-N",$AG$10,(IF($D20="DoVP-N",$AG$10,(IF($D20="DoPČ",$AG$10,(IF($D20="DoVP",$AG$10,"ERROR")))))))))</f>
        <v>ERROR</v>
      </c>
      <c r="O20" s="3" t="e">
        <f>IF($D20="DoBPŠ",(ROUNDDOWN($J20*P20,2)),(ROUNDDOWN($H20*P20,2)))</f>
        <v>#VALUE!</v>
      </c>
      <c r="P20" s="24" t="str">
        <f>IF($D20="DoBPŠ",(IF($H20&lt;=$AO$10,0%,0%)),(IF($D20="DoPČ-N",0%,(IF($D20="DoVP-N",0%,(IF($D20="DoPČ",$AH$10,(IF($D20="DoVP",$AH$10,"ERROR")))))))))</f>
        <v>ERROR</v>
      </c>
      <c r="Q20" s="3" t="e">
        <f>IF($D20="DoBPŠ",(ROUNDDOWN($J20*R20,2)),(ROUNDDOWN($H20*R20,2)))</f>
        <v>#VALUE!</v>
      </c>
      <c r="R20" s="24" t="str">
        <f>IF($D20="DoBPŠ",(IF($H20&lt;=$AO$10,0%,$AI$10)),(IF($D20="DoPČ-N",$AI$10,(IF($D20="DoVP-N",$AI$10,(IF($D20="DoPČ",$AI$10,(IF($D20="DoVP",$AI$10,"ERROR")))))))))</f>
        <v>ERROR</v>
      </c>
      <c r="S20" s="3">
        <f>ROUNDDOWN(H20*T20,2)</f>
        <v>0</v>
      </c>
      <c r="T20" s="17">
        <f>$AJ$10</f>
        <v>8.0000000000000002E-3</v>
      </c>
      <c r="U20" s="3" t="e">
        <f t="shared" si="10"/>
        <v>#VALUE!</v>
      </c>
      <c r="V20" s="24" t="str">
        <f>IF($D20="DoBPŠ",(IF($H20&lt;=$AO$10,0%,$AK$10)),(IF($D20="DoPČ-N",$AK$10,(IF($D20="DoVP-N",$AK$10,(IF($D20="DoPČ",$AK$10,(IF($D20="DoVP",$AK$10,"ERROR")))))))))</f>
        <v>ERROR</v>
      </c>
      <c r="W20" s="3" t="e">
        <f>IF($D20="DoBPŠ",(ROUNDDOWN($J20*X20,2)),(ROUNDDOWN($H20*X20,2)))</f>
        <v>#VALUE!</v>
      </c>
      <c r="X20" s="24" t="str">
        <f>IF($D20="DoBPŠ",(IF($H20&lt;=$AO$10,0%,0%)),(IF($D20="DoPČ-N",0%,(IF($D20="DoVP-N",0%,(IF($D20="DoPČ",$AL$10,(IF($D20="DoVP",$AL$10,"ERROR")))))))))</f>
        <v>ERROR</v>
      </c>
      <c r="Y20" s="3" t="e">
        <f t="shared" si="18"/>
        <v>#VALUE!</v>
      </c>
      <c r="Z20" s="24" t="str">
        <f t="shared" si="19"/>
        <v>ERROR</v>
      </c>
      <c r="AA20" s="3" t="e">
        <f>IF($D20="DoBPŠ",(ROUNDDOWN($J20*AB20,2)),(ROUNDDOWN($H20*AB20,2)))</f>
        <v>#VALUE!</v>
      </c>
      <c r="AB20" s="50" t="str">
        <f>IF($D20="DoBPŠ",(IF($H20&lt;=$AO$10,0%,$AN$10)),(IF($D20="DoPČ-N",$AN$10,(IF($D20="DoVP-N",$AN$10,(IF($D20="DoPČ",$AN$10,(IF($D20="DoVP",$AN$10,"ERROR")))))))))</f>
        <v>ERROR</v>
      </c>
      <c r="AC20" s="80"/>
      <c r="AD20" s="83" t="e">
        <f t="shared" si="20"/>
        <v>#VALUE!</v>
      </c>
      <c r="AE20" s="11"/>
    </row>
    <row r="21" spans="1:32" ht="16.5" customHeight="1" thickBot="1" x14ac:dyDescent="0.25">
      <c r="A21" s="102" t="s">
        <v>40</v>
      </c>
      <c r="B21" s="103"/>
      <c r="C21" s="103"/>
      <c r="D21" s="103"/>
      <c r="E21" s="103"/>
      <c r="F21" s="66"/>
      <c r="G21" s="70">
        <f>SUM(G11:G20)</f>
        <v>0</v>
      </c>
      <c r="H21" s="62">
        <f>SUM(H11:H20)</f>
        <v>0</v>
      </c>
      <c r="I21" s="62"/>
      <c r="J21" s="71"/>
      <c r="K21" s="70">
        <f>SUM(K11:K20)</f>
        <v>0</v>
      </c>
      <c r="L21" s="62"/>
      <c r="M21" s="62">
        <f>SUM(M11:M20)</f>
        <v>0</v>
      </c>
      <c r="N21" s="62"/>
      <c r="O21" s="62" t="e">
        <f>SUM(O11:O20)</f>
        <v>#VALUE!</v>
      </c>
      <c r="P21" s="62"/>
      <c r="Q21" s="62" t="e">
        <f>SUM(Q11:Q20)</f>
        <v>#VALUE!</v>
      </c>
      <c r="R21" s="62"/>
      <c r="S21" s="62">
        <f>SUM(S11:S20)</f>
        <v>0</v>
      </c>
      <c r="T21" s="63"/>
      <c r="U21" s="62" t="e">
        <f>SUM(U11:U20)</f>
        <v>#VALUE!</v>
      </c>
      <c r="V21" s="62"/>
      <c r="W21" s="62" t="e">
        <f>SUM(W11:W20)</f>
        <v>#VALUE!</v>
      </c>
      <c r="X21" s="62"/>
      <c r="Y21" s="62" t="e">
        <f>SUM(Y11:Y20)</f>
        <v>#VALUE!</v>
      </c>
      <c r="Z21" s="62"/>
      <c r="AA21" s="62" t="e">
        <f>SUM(AA11:AA20)</f>
        <v>#VALUE!</v>
      </c>
      <c r="AB21" s="71"/>
      <c r="AC21" s="81">
        <f>SUM(AC11:AC20)</f>
        <v>0</v>
      </c>
      <c r="AD21" s="67" t="e">
        <f>SUM(H21+S21+Q21+AA21+U21+K21+M21+O21+W21)</f>
        <v>#VALUE!</v>
      </c>
      <c r="AE21" s="64"/>
    </row>
    <row r="22" spans="1:32" ht="13.5" thickBot="1" x14ac:dyDescent="0.25"/>
    <row r="23" spans="1:32" s="4" customFormat="1" ht="19.5" customHeight="1" x14ac:dyDescent="0.2">
      <c r="A23" s="109" t="s">
        <v>41</v>
      </c>
      <c r="B23" s="110"/>
      <c r="C23" s="110"/>
      <c r="D23" s="110"/>
      <c r="E23" s="110"/>
      <c r="F23" s="110"/>
      <c r="G23" s="110"/>
      <c r="H23" s="110"/>
      <c r="I23" s="110"/>
      <c r="J23" s="110"/>
      <c r="K23" s="110"/>
      <c r="L23" s="110"/>
      <c r="M23" s="110"/>
      <c r="N23" s="110"/>
      <c r="O23" s="110"/>
      <c r="P23" s="110"/>
      <c r="Q23" s="110"/>
      <c r="R23" s="110"/>
      <c r="S23" s="110"/>
      <c r="T23" s="110"/>
      <c r="U23" s="110"/>
      <c r="V23" s="110"/>
      <c r="W23" s="110"/>
      <c r="X23" s="110"/>
      <c r="Y23" s="110"/>
      <c r="Z23" s="110"/>
      <c r="AA23" s="110"/>
      <c r="AB23" s="110"/>
      <c r="AC23" s="110"/>
      <c r="AD23" s="110"/>
      <c r="AE23" s="111"/>
    </row>
    <row r="24" spans="1:32" s="18" customFormat="1" ht="26.25" customHeight="1" x14ac:dyDescent="0.2">
      <c r="A24" s="10" t="s">
        <v>4</v>
      </c>
      <c r="B24" s="104" t="s">
        <v>37</v>
      </c>
      <c r="C24" s="104"/>
      <c r="D24" s="104"/>
      <c r="E24" s="104"/>
      <c r="F24" s="105"/>
      <c r="G24" s="105"/>
      <c r="H24" s="105"/>
      <c r="I24" s="105"/>
      <c r="J24" s="54" t="s">
        <v>5</v>
      </c>
      <c r="K24" s="104" t="s">
        <v>38</v>
      </c>
      <c r="L24" s="104"/>
      <c r="M24" s="104"/>
      <c r="N24" s="104"/>
      <c r="O24" s="104"/>
      <c r="P24" s="104"/>
      <c r="Q24" s="104"/>
      <c r="R24" s="104"/>
      <c r="S24" s="105"/>
      <c r="T24" s="105"/>
      <c r="U24" s="105"/>
      <c r="V24" s="105"/>
      <c r="W24" s="105"/>
      <c r="X24" s="105"/>
      <c r="Y24" s="105"/>
      <c r="Z24" s="105"/>
      <c r="AA24" s="105"/>
      <c r="AB24" s="105"/>
      <c r="AC24" s="105"/>
      <c r="AD24" s="105"/>
      <c r="AE24" s="112"/>
    </row>
    <row r="25" spans="1:32" s="4" customFormat="1" ht="16.5" customHeight="1" x14ac:dyDescent="0.2">
      <c r="A25" s="10" t="s">
        <v>6</v>
      </c>
      <c r="B25" s="113" t="s">
        <v>43</v>
      </c>
      <c r="C25" s="113"/>
      <c r="D25" s="113"/>
      <c r="E25" s="113"/>
      <c r="F25" s="113"/>
      <c r="G25" s="113"/>
      <c r="H25" s="113"/>
      <c r="I25" s="113"/>
      <c r="J25" s="113"/>
      <c r="K25" s="113"/>
      <c r="L25" s="113"/>
      <c r="M25" s="113"/>
      <c r="N25" s="113"/>
      <c r="O25" s="113"/>
      <c r="P25" s="113"/>
      <c r="Q25" s="113"/>
      <c r="R25" s="113"/>
      <c r="S25" s="113"/>
      <c r="T25" s="113"/>
      <c r="U25" s="113"/>
      <c r="V25" s="113"/>
      <c r="W25" s="113"/>
      <c r="X25" s="113"/>
      <c r="Y25" s="113"/>
      <c r="Z25" s="113"/>
      <c r="AA25" s="113"/>
      <c r="AB25" s="113"/>
      <c r="AC25" s="113"/>
      <c r="AD25" s="113"/>
      <c r="AE25" s="114"/>
    </row>
    <row r="26" spans="1:32" s="4" customFormat="1" ht="16.5" customHeight="1" x14ac:dyDescent="0.2">
      <c r="A26" s="106"/>
      <c r="B26" s="108" t="s">
        <v>24</v>
      </c>
      <c r="C26" s="108"/>
      <c r="D26" s="108"/>
      <c r="E26" s="108"/>
      <c r="F26" s="108"/>
      <c r="G26" s="108"/>
      <c r="H26" s="108"/>
      <c r="I26" s="108"/>
      <c r="J26" s="117" t="s">
        <v>42</v>
      </c>
      <c r="K26" s="117"/>
      <c r="L26" s="117"/>
      <c r="M26" s="117"/>
      <c r="N26" s="117"/>
      <c r="O26" s="117"/>
      <c r="P26" s="117"/>
      <c r="Q26" s="117"/>
      <c r="R26" s="117"/>
      <c r="S26" s="115"/>
      <c r="T26" s="115"/>
      <c r="U26" s="115"/>
      <c r="V26" s="115"/>
      <c r="W26" s="115"/>
      <c r="X26" s="115"/>
      <c r="Y26" s="115"/>
      <c r="Z26" s="115"/>
      <c r="AA26" s="115"/>
      <c r="AB26" s="115"/>
      <c r="AC26" s="115"/>
      <c r="AD26" s="115"/>
      <c r="AE26" s="116"/>
    </row>
    <row r="27" spans="1:32" s="4" customFormat="1" ht="22.5" customHeight="1" x14ac:dyDescent="0.2">
      <c r="A27" s="106"/>
      <c r="B27" s="108" t="s">
        <v>25</v>
      </c>
      <c r="C27" s="108"/>
      <c r="D27" s="108"/>
      <c r="E27" s="108"/>
      <c r="F27" s="108"/>
      <c r="G27" s="108"/>
      <c r="H27" s="108"/>
      <c r="I27" s="108"/>
      <c r="J27" s="117"/>
      <c r="K27" s="117"/>
      <c r="L27" s="117"/>
      <c r="M27" s="117"/>
      <c r="N27" s="117"/>
      <c r="O27" s="117"/>
      <c r="P27" s="117"/>
      <c r="Q27" s="117"/>
      <c r="R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6"/>
    </row>
    <row r="28" spans="1:32" s="4" customFormat="1" ht="16.5" customHeight="1" thickBot="1" x14ac:dyDescent="0.25">
      <c r="A28" s="107"/>
      <c r="B28" s="177" t="s">
        <v>26</v>
      </c>
      <c r="C28" s="177"/>
      <c r="D28" s="177"/>
      <c r="E28" s="177"/>
      <c r="F28" s="177"/>
      <c r="G28" s="177"/>
      <c r="H28" s="177"/>
      <c r="I28" s="177"/>
      <c r="J28" s="177" t="s">
        <v>14</v>
      </c>
      <c r="K28" s="177"/>
      <c r="L28" s="177"/>
      <c r="M28" s="177"/>
      <c r="N28" s="177"/>
      <c r="O28" s="177"/>
      <c r="P28" s="177"/>
      <c r="Q28" s="177"/>
      <c r="R28" s="177"/>
      <c r="S28" s="181"/>
      <c r="T28" s="181"/>
      <c r="U28" s="181"/>
      <c r="V28" s="181"/>
      <c r="W28" s="181"/>
      <c r="X28" s="181"/>
      <c r="Y28" s="181"/>
      <c r="Z28" s="181"/>
      <c r="AA28" s="181"/>
      <c r="AB28" s="181"/>
      <c r="AC28" s="181"/>
      <c r="AD28" s="181"/>
      <c r="AE28" s="182"/>
    </row>
    <row r="29" spans="1:32" s="4" customFormat="1" ht="6.75" customHeight="1" x14ac:dyDescent="0.2">
      <c r="A29" s="5"/>
      <c r="B29" s="6"/>
      <c r="C29" s="6"/>
      <c r="D29" s="6"/>
      <c r="E29" s="6"/>
      <c r="F29" s="6"/>
      <c r="G29" s="8"/>
      <c r="H29" s="8"/>
      <c r="I29" s="8"/>
      <c r="J29" s="7"/>
      <c r="K29" s="13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9"/>
    </row>
    <row r="30" spans="1:32" ht="12.75" customHeight="1" thickBot="1" x14ac:dyDescent="0.25">
      <c r="A30" s="85"/>
      <c r="B30" s="85"/>
      <c r="C30" s="85"/>
      <c r="D30" s="85"/>
      <c r="E30" s="85"/>
      <c r="F30" s="85"/>
      <c r="G30" s="85"/>
      <c r="H30" s="85"/>
      <c r="I30" s="85"/>
      <c r="J30" s="85"/>
      <c r="K30" s="85"/>
      <c r="L30" s="85"/>
      <c r="M30" s="85"/>
      <c r="N30" s="85"/>
      <c r="O30" s="85"/>
      <c r="P30" s="85"/>
      <c r="Q30" s="85"/>
      <c r="R30" s="86"/>
      <c r="S30" s="86"/>
      <c r="T30" s="86"/>
      <c r="U30" s="86"/>
      <c r="V30" s="86"/>
      <c r="W30" s="86"/>
      <c r="X30" s="86"/>
      <c r="Y30" s="86"/>
      <c r="Z30" s="86"/>
      <c r="AA30" s="86"/>
      <c r="AB30" s="76"/>
      <c r="AC30" s="76"/>
    </row>
    <row r="31" spans="1:32" ht="13.5" customHeight="1" x14ac:dyDescent="0.25">
      <c r="A31" s="178" t="s">
        <v>12</v>
      </c>
      <c r="B31" s="178"/>
      <c r="C31" s="91"/>
      <c r="D31" s="91"/>
      <c r="E31" s="92"/>
      <c r="F31" s="92"/>
      <c r="G31" s="92"/>
      <c r="H31" s="92"/>
      <c r="I31" s="92"/>
      <c r="J31" s="92"/>
      <c r="K31" s="93"/>
      <c r="L31" s="92"/>
      <c r="M31" s="92"/>
      <c r="N31" s="92"/>
      <c r="O31" s="78"/>
      <c r="P31" s="78"/>
      <c r="Q31" s="78"/>
      <c r="R31" s="78"/>
      <c r="S31" s="78"/>
      <c r="T31" s="78"/>
      <c r="U31" s="78"/>
      <c r="V31" s="183" t="s">
        <v>86</v>
      </c>
      <c r="W31" s="184"/>
      <c r="X31" s="184"/>
      <c r="Y31" s="184"/>
      <c r="Z31" s="184"/>
      <c r="AA31" s="184"/>
      <c r="AB31" s="184"/>
      <c r="AC31" s="184"/>
      <c r="AD31" s="184"/>
      <c r="AE31" s="185"/>
    </row>
    <row r="32" spans="1:32" ht="13.5" customHeight="1" x14ac:dyDescent="0.25">
      <c r="A32" s="175">
        <v>1</v>
      </c>
      <c r="B32" s="176" t="s">
        <v>53</v>
      </c>
      <c r="C32" s="176"/>
      <c r="D32" s="176"/>
      <c r="E32" s="176"/>
      <c r="F32" s="176"/>
      <c r="G32" s="176"/>
      <c r="H32" s="176"/>
      <c r="I32" s="176"/>
      <c r="J32" s="94"/>
      <c r="K32" s="94"/>
      <c r="L32" s="94"/>
      <c r="M32" s="94"/>
      <c r="N32" s="19"/>
      <c r="O32" s="77"/>
      <c r="P32" s="75"/>
      <c r="Q32" s="75"/>
      <c r="R32" s="76"/>
      <c r="S32" s="87"/>
      <c r="T32" s="87"/>
      <c r="U32" s="87"/>
      <c r="V32" s="179" t="s">
        <v>87</v>
      </c>
      <c r="W32" s="142"/>
      <c r="X32" s="142"/>
      <c r="Y32" s="142"/>
      <c r="Z32" s="142"/>
      <c r="AA32" s="142"/>
      <c r="AB32" s="142"/>
      <c r="AC32" s="142"/>
      <c r="AD32" s="142"/>
      <c r="AE32" s="180"/>
    </row>
    <row r="33" spans="1:31" ht="13.5" x14ac:dyDescent="0.25">
      <c r="A33" s="175"/>
      <c r="B33" s="176"/>
      <c r="C33" s="176"/>
      <c r="D33" s="176"/>
      <c r="E33" s="176"/>
      <c r="F33" s="176"/>
      <c r="G33" s="176"/>
      <c r="H33" s="176"/>
      <c r="I33" s="176"/>
      <c r="J33" s="19"/>
      <c r="K33" s="95"/>
      <c r="L33" s="19"/>
      <c r="M33" s="19"/>
      <c r="N33" s="19"/>
      <c r="O33" s="77"/>
      <c r="P33" s="77"/>
      <c r="Q33" s="77"/>
      <c r="R33" s="77"/>
      <c r="S33" s="77"/>
      <c r="T33" s="77"/>
      <c r="U33" s="77"/>
      <c r="V33" s="179" t="s">
        <v>88</v>
      </c>
      <c r="W33" s="142"/>
      <c r="X33" s="142"/>
      <c r="Y33" s="142"/>
      <c r="Z33" s="142"/>
      <c r="AA33" s="142"/>
      <c r="AB33" s="142"/>
      <c r="AC33" s="142"/>
      <c r="AD33" s="142"/>
      <c r="AE33" s="180"/>
    </row>
    <row r="34" spans="1:31" ht="13.5" x14ac:dyDescent="0.25">
      <c r="A34" s="96">
        <v>2</v>
      </c>
      <c r="B34" s="19" t="s">
        <v>75</v>
      </c>
      <c r="C34" s="19"/>
      <c r="D34" s="19"/>
      <c r="E34" s="20"/>
      <c r="F34" s="20"/>
      <c r="G34" s="20"/>
      <c r="H34" s="20"/>
      <c r="I34" s="20"/>
      <c r="J34" s="20"/>
      <c r="K34" s="97"/>
      <c r="L34" s="20"/>
      <c r="M34" s="20"/>
      <c r="N34" s="20"/>
      <c r="O34" s="77"/>
      <c r="P34" s="76"/>
      <c r="Q34" s="76"/>
      <c r="R34" s="76"/>
      <c r="S34" s="77"/>
      <c r="T34" s="77"/>
      <c r="U34" s="77"/>
      <c r="V34" s="186"/>
      <c r="W34" s="187"/>
      <c r="X34" s="187"/>
      <c r="Y34" s="187"/>
      <c r="Z34" s="187"/>
      <c r="AA34" s="187"/>
      <c r="AB34" s="187"/>
      <c r="AC34" s="187"/>
      <c r="AD34" s="187"/>
      <c r="AE34" s="188"/>
    </row>
    <row r="35" spans="1:31" ht="13.5" x14ac:dyDescent="0.25">
      <c r="A35" s="96">
        <v>3</v>
      </c>
      <c r="B35" s="98" t="s">
        <v>57</v>
      </c>
      <c r="C35" s="19"/>
      <c r="D35" s="19"/>
      <c r="E35" s="20"/>
      <c r="F35" s="20"/>
      <c r="G35" s="20"/>
      <c r="H35" s="20"/>
      <c r="I35" s="20"/>
      <c r="J35" s="20"/>
      <c r="K35" s="97"/>
      <c r="L35" s="20"/>
      <c r="M35" s="20"/>
      <c r="N35" s="20"/>
      <c r="O35" s="76"/>
      <c r="P35" s="76"/>
      <c r="Q35" s="76"/>
      <c r="R35" s="76"/>
      <c r="S35" s="88"/>
      <c r="T35" s="88"/>
      <c r="U35" s="88"/>
      <c r="V35" s="179"/>
      <c r="W35" s="142"/>
      <c r="X35" s="142"/>
      <c r="Y35" s="142"/>
      <c r="Z35" s="142"/>
      <c r="AA35" s="142"/>
      <c r="AB35" s="142"/>
      <c r="AC35" s="142"/>
      <c r="AD35" s="142"/>
      <c r="AE35" s="180"/>
    </row>
    <row r="36" spans="1:31" ht="13.5" x14ac:dyDescent="0.25">
      <c r="A36" s="96">
        <v>4</v>
      </c>
      <c r="B36" s="19" t="s">
        <v>13</v>
      </c>
      <c r="C36" s="20"/>
      <c r="D36" s="20"/>
      <c r="E36" s="20"/>
      <c r="F36" s="20"/>
      <c r="G36" s="20"/>
      <c r="H36" s="20"/>
      <c r="I36" s="20"/>
      <c r="J36" s="20"/>
      <c r="K36" s="97"/>
      <c r="L36" s="20"/>
      <c r="M36" s="20"/>
      <c r="N36" s="20"/>
      <c r="O36" s="77"/>
      <c r="P36" s="77"/>
      <c r="Q36" s="77"/>
      <c r="R36" s="77"/>
      <c r="S36" s="77"/>
      <c r="T36" s="77"/>
      <c r="U36" s="77"/>
      <c r="V36" s="179" t="s">
        <v>89</v>
      </c>
      <c r="W36" s="142"/>
      <c r="X36" s="142"/>
      <c r="Y36" s="142"/>
      <c r="Z36" s="142"/>
      <c r="AA36" s="142"/>
      <c r="AB36" s="142"/>
      <c r="AC36" s="142"/>
      <c r="AD36" s="142"/>
      <c r="AE36" s="180"/>
    </row>
    <row r="37" spans="1:31" ht="13.5" x14ac:dyDescent="0.25">
      <c r="A37" s="84" t="s">
        <v>107</v>
      </c>
      <c r="B37" s="19" t="s">
        <v>145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76"/>
      <c r="P37" s="76"/>
      <c r="Q37" s="76"/>
      <c r="R37" s="76"/>
      <c r="S37" s="77"/>
      <c r="T37" s="77"/>
      <c r="U37" s="77"/>
      <c r="V37" s="169"/>
      <c r="W37" s="170"/>
      <c r="X37" s="170"/>
      <c r="Y37" s="170"/>
      <c r="Z37" s="170"/>
      <c r="AA37" s="170"/>
      <c r="AB37" s="170"/>
      <c r="AC37" s="170"/>
      <c r="AD37" s="170"/>
      <c r="AE37" s="171"/>
    </row>
    <row r="38" spans="1:31" ht="14.25" thickBot="1" x14ac:dyDescent="0.25">
      <c r="A38" s="84" t="s">
        <v>148</v>
      </c>
      <c r="B38" s="100" t="s">
        <v>106</v>
      </c>
      <c r="O38" s="4"/>
      <c r="P38" s="4"/>
      <c r="Q38" s="4"/>
      <c r="R38" s="76"/>
      <c r="S38" s="89"/>
      <c r="T38" s="89"/>
      <c r="U38" s="89"/>
      <c r="V38" s="172"/>
      <c r="W38" s="173"/>
      <c r="X38" s="173"/>
      <c r="Y38" s="173"/>
      <c r="Z38" s="173"/>
      <c r="AA38" s="173"/>
      <c r="AB38" s="173"/>
      <c r="AC38" s="173"/>
      <c r="AD38" s="173"/>
      <c r="AE38" s="174"/>
    </row>
    <row r="39" spans="1:31" x14ac:dyDescent="0.2">
      <c r="R39" s="76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76"/>
    </row>
  </sheetData>
  <mergeCells count="72">
    <mergeCell ref="V38:AE38"/>
    <mergeCell ref="B12:C12"/>
    <mergeCell ref="V34:AE34"/>
    <mergeCell ref="V35:AE35"/>
    <mergeCell ref="V36:AE36"/>
    <mergeCell ref="V37:AE37"/>
    <mergeCell ref="A31:B31"/>
    <mergeCell ref="V31:AE31"/>
    <mergeCell ref="B18:C18"/>
    <mergeCell ref="B19:C19"/>
    <mergeCell ref="B20:C20"/>
    <mergeCell ref="A21:E21"/>
    <mergeCell ref="A23:AE23"/>
    <mergeCell ref="B24:E24"/>
    <mergeCell ref="F24:I24"/>
    <mergeCell ref="K24:R24"/>
    <mergeCell ref="A32:A33"/>
    <mergeCell ref="B32:I33"/>
    <mergeCell ref="V32:AE32"/>
    <mergeCell ref="V33:AE33"/>
    <mergeCell ref="B25:AE25"/>
    <mergeCell ref="A26:A28"/>
    <mergeCell ref="B26:C26"/>
    <mergeCell ref="D26:I26"/>
    <mergeCell ref="J26:R27"/>
    <mergeCell ref="S26:AE27"/>
    <mergeCell ref="B27:C27"/>
    <mergeCell ref="D27:I27"/>
    <mergeCell ref="B28:C28"/>
    <mergeCell ref="D28:I28"/>
    <mergeCell ref="J28:R28"/>
    <mergeCell ref="S28:AE28"/>
    <mergeCell ref="B13:C13"/>
    <mergeCell ref="B14:C14"/>
    <mergeCell ref="B15:C15"/>
    <mergeCell ref="B16:C16"/>
    <mergeCell ref="B17:C17"/>
    <mergeCell ref="S24:AE24"/>
    <mergeCell ref="B11:C11"/>
    <mergeCell ref="K8:AB8"/>
    <mergeCell ref="AC8:AC10"/>
    <mergeCell ref="AD8:AD10"/>
    <mergeCell ref="AE8:AE10"/>
    <mergeCell ref="G9:G10"/>
    <mergeCell ref="J9:J10"/>
    <mergeCell ref="K9:L9"/>
    <mergeCell ref="M9:N9"/>
    <mergeCell ref="O9:P9"/>
    <mergeCell ref="Q9:R9"/>
    <mergeCell ref="S9:T9"/>
    <mergeCell ref="U9:V9"/>
    <mergeCell ref="W9:X9"/>
    <mergeCell ref="Y9:Z9"/>
    <mergeCell ref="AA9:AB9"/>
    <mergeCell ref="A5:C5"/>
    <mergeCell ref="D5:J5"/>
    <mergeCell ref="A6:C6"/>
    <mergeCell ref="D6:J6"/>
    <mergeCell ref="A8:A10"/>
    <mergeCell ref="B8:C10"/>
    <mergeCell ref="D8:D10"/>
    <mergeCell ref="E8:E10"/>
    <mergeCell ref="F8:F10"/>
    <mergeCell ref="G8:J8"/>
    <mergeCell ref="H9:H10"/>
    <mergeCell ref="I9:I10"/>
    <mergeCell ref="A1:C1"/>
    <mergeCell ref="D1:W1"/>
    <mergeCell ref="A3:C3"/>
    <mergeCell ref="D3:J3"/>
    <mergeCell ref="A4:C4"/>
    <mergeCell ref="D4:J4"/>
  </mergeCells>
  <conditionalFormatting sqref="H11:H20">
    <cfRule type="cellIs" dxfId="11" priority="4" stopIfTrue="1" operator="lessThan">
      <formula>155</formula>
    </cfRule>
  </conditionalFormatting>
  <conditionalFormatting sqref="H11:H20">
    <cfRule type="cellIs" dxfId="10" priority="3" stopIfTrue="1" operator="lessThan">
      <formula>155.01</formula>
    </cfRule>
  </conditionalFormatting>
  <conditionalFormatting sqref="H17:H20">
    <cfRule type="cellIs" dxfId="9" priority="2" stopIfTrue="1" operator="lessThan">
      <formula>155</formula>
    </cfRule>
  </conditionalFormatting>
  <conditionalFormatting sqref="H17:H20">
    <cfRule type="cellIs" dxfId="8" priority="1" stopIfTrue="1" operator="lessThan">
      <formula>155.01</formula>
    </cfRule>
  </conditionalFormatting>
  <dataValidations count="1">
    <dataValidation type="list" allowBlank="1" showInputMessage="1" showErrorMessage="1" sqref="D11:D20">
      <formula1>$AF$11:$AF$15</formula1>
    </dataValidation>
  </dataValidations>
  <pageMargins left="0.70866141732283472" right="0.70866141732283472" top="0.74803149606299213" bottom="0.74803149606299213" header="0.31496062992125984" footer="0.31496062992125984"/>
  <pageSetup paperSize="9" scale="46" orientation="landscape" r:id="rId1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66CC"/>
    <pageSetUpPr fitToPage="1"/>
  </sheetPr>
  <dimension ref="A1:AO39"/>
  <sheetViews>
    <sheetView topLeftCell="A10" workbookViewId="0">
      <selection activeCell="Y9" sqref="Y9:Z9"/>
    </sheetView>
  </sheetViews>
  <sheetFormatPr defaultColWidth="9.140625" defaultRowHeight="12.75" x14ac:dyDescent="0.2"/>
  <cols>
    <col min="1" max="1" width="4.5703125" style="2" customWidth="1"/>
    <col min="2" max="2" width="36.28515625" style="2" customWidth="1"/>
    <col min="3" max="3" width="6.140625" style="2" customWidth="1"/>
    <col min="4" max="4" width="12.85546875" style="2" customWidth="1"/>
    <col min="5" max="6" width="11" style="2" customWidth="1"/>
    <col min="7" max="7" width="13.7109375" style="2" customWidth="1"/>
    <col min="8" max="8" width="11.5703125" style="2" customWidth="1"/>
    <col min="9" max="10" width="8.28515625" style="2" customWidth="1"/>
    <col min="11" max="11" width="8.85546875" style="2" bestFit="1" customWidth="1"/>
    <col min="12" max="12" width="5.7109375" style="2" customWidth="1"/>
    <col min="13" max="13" width="8.85546875" style="2" bestFit="1" customWidth="1"/>
    <col min="14" max="14" width="5.7109375" style="2" customWidth="1"/>
    <col min="15" max="15" width="8.85546875" style="2" bestFit="1" customWidth="1"/>
    <col min="16" max="16" width="5.7109375" style="2" customWidth="1"/>
    <col min="17" max="17" width="8.85546875" style="2" bestFit="1" customWidth="1"/>
    <col min="18" max="18" width="6.140625" style="2" customWidth="1"/>
    <col min="19" max="19" width="6.85546875" style="2" bestFit="1" customWidth="1"/>
    <col min="20" max="20" width="5.7109375" style="14" customWidth="1"/>
    <col min="21" max="21" width="8.85546875" style="2" bestFit="1" customWidth="1"/>
    <col min="22" max="22" width="5.7109375" style="2" customWidth="1"/>
    <col min="23" max="23" width="8.85546875" style="2" bestFit="1" customWidth="1"/>
    <col min="24" max="24" width="6" style="2" customWidth="1"/>
    <col min="25" max="25" width="8.85546875" style="2" bestFit="1" customWidth="1"/>
    <col min="26" max="26" width="6" style="2" customWidth="1"/>
    <col min="27" max="27" width="8.85546875" style="2" bestFit="1" customWidth="1"/>
    <col min="28" max="28" width="5.7109375" style="2" customWidth="1"/>
    <col min="29" max="29" width="7.7109375" style="2" customWidth="1"/>
    <col min="30" max="30" width="10" style="2" customWidth="1"/>
    <col min="31" max="31" width="17.7109375" style="2" customWidth="1"/>
    <col min="32" max="32" width="9.140625" style="2"/>
    <col min="33" max="34" width="6.42578125" style="2" customWidth="1"/>
    <col min="35" max="35" width="6.42578125" style="2" bestFit="1" customWidth="1"/>
    <col min="36" max="36" width="5.5703125" style="2" customWidth="1"/>
    <col min="37" max="37" width="6.42578125" style="2" customWidth="1"/>
    <col min="38" max="39" width="5.5703125" style="2" customWidth="1"/>
    <col min="40" max="41" width="9.140625" style="2" customWidth="1"/>
    <col min="42" max="16384" width="9.140625" style="2"/>
  </cols>
  <sheetData>
    <row r="1" spans="1:41" s="1" customFormat="1" ht="18" x14ac:dyDescent="0.3">
      <c r="A1" s="142" t="s">
        <v>134</v>
      </c>
      <c r="B1" s="142"/>
      <c r="C1" s="142"/>
      <c r="D1" s="143" t="s">
        <v>142</v>
      </c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  <c r="S1" s="143"/>
      <c r="T1" s="143"/>
      <c r="U1" s="143"/>
      <c r="V1" s="143"/>
      <c r="W1" s="143"/>
      <c r="X1" s="39"/>
      <c r="Y1" s="39"/>
      <c r="Z1" s="39"/>
      <c r="AA1" s="39"/>
      <c r="AB1" s="39"/>
      <c r="AC1" s="39"/>
      <c r="AD1" s="39"/>
      <c r="AE1" s="39"/>
    </row>
    <row r="2" spans="1:41" s="1" customFormat="1" ht="15" customHeight="1" thickBot="1" x14ac:dyDescent="0.35">
      <c r="A2" s="40"/>
      <c r="B2" s="40"/>
      <c r="C2" s="40"/>
      <c r="D2" s="41"/>
      <c r="E2" s="41"/>
      <c r="F2" s="41"/>
      <c r="G2" s="41"/>
      <c r="H2" s="41"/>
      <c r="I2" s="41"/>
      <c r="J2" s="41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39"/>
      <c r="Y2" s="39"/>
      <c r="Z2" s="39"/>
      <c r="AA2" s="39"/>
      <c r="AB2" s="39"/>
      <c r="AC2" s="39"/>
      <c r="AD2" s="39"/>
      <c r="AE2" s="39"/>
    </row>
    <row r="3" spans="1:41" s="1" customFormat="1" ht="15" customHeight="1" thickBot="1" x14ac:dyDescent="0.35">
      <c r="A3" s="137" t="s">
        <v>23</v>
      </c>
      <c r="B3" s="138"/>
      <c r="C3" s="139"/>
      <c r="D3" s="144" t="s">
        <v>135</v>
      </c>
      <c r="E3" s="145"/>
      <c r="F3" s="145"/>
      <c r="G3" s="145"/>
      <c r="H3" s="145"/>
      <c r="I3" s="145"/>
      <c r="J3" s="146"/>
      <c r="K3" s="43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</row>
    <row r="4" spans="1:41" s="1" customFormat="1" ht="15" customHeight="1" thickBot="1" x14ac:dyDescent="0.35">
      <c r="A4" s="137" t="s">
        <v>56</v>
      </c>
      <c r="B4" s="138"/>
      <c r="C4" s="139"/>
      <c r="D4" s="144"/>
      <c r="E4" s="145"/>
      <c r="F4" s="145"/>
      <c r="G4" s="145"/>
      <c r="H4" s="145"/>
      <c r="I4" s="145"/>
      <c r="J4" s="146"/>
      <c r="K4" s="43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</row>
    <row r="5" spans="1:41" s="1" customFormat="1" ht="15" customHeight="1" thickBot="1" x14ac:dyDescent="0.35">
      <c r="A5" s="140" t="s">
        <v>30</v>
      </c>
      <c r="B5" s="141"/>
      <c r="C5" s="141"/>
      <c r="D5" s="147"/>
      <c r="E5" s="148"/>
      <c r="F5" s="148"/>
      <c r="G5" s="148"/>
      <c r="H5" s="148"/>
      <c r="I5" s="148"/>
      <c r="J5" s="149"/>
      <c r="K5" s="43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</row>
    <row r="6" spans="1:41" s="1" customFormat="1" ht="15" customHeight="1" thickBot="1" x14ac:dyDescent="0.35">
      <c r="A6" s="137" t="s">
        <v>31</v>
      </c>
      <c r="B6" s="138"/>
      <c r="C6" s="138"/>
      <c r="D6" s="134" t="s">
        <v>105</v>
      </c>
      <c r="E6" s="135"/>
      <c r="F6" s="135"/>
      <c r="G6" s="135"/>
      <c r="H6" s="135"/>
      <c r="I6" s="135"/>
      <c r="J6" s="136"/>
      <c r="K6" s="43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</row>
    <row r="7" spans="1:41" s="1" customFormat="1" ht="18.75" thickBot="1" x14ac:dyDescent="0.35">
      <c r="A7" s="16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</row>
    <row r="8" spans="1:41" ht="15.75" customHeight="1" x14ac:dyDescent="0.2">
      <c r="A8" s="122" t="s">
        <v>0</v>
      </c>
      <c r="B8" s="150" t="s">
        <v>146</v>
      </c>
      <c r="C8" s="163"/>
      <c r="D8" s="166" t="s">
        <v>35</v>
      </c>
      <c r="E8" s="150" t="s">
        <v>36</v>
      </c>
      <c r="F8" s="125" t="s">
        <v>84</v>
      </c>
      <c r="G8" s="160" t="s">
        <v>1</v>
      </c>
      <c r="H8" s="161"/>
      <c r="I8" s="161"/>
      <c r="J8" s="162"/>
      <c r="K8" s="157" t="s">
        <v>2</v>
      </c>
      <c r="L8" s="158"/>
      <c r="M8" s="158"/>
      <c r="N8" s="158"/>
      <c r="O8" s="158"/>
      <c r="P8" s="158"/>
      <c r="Q8" s="158"/>
      <c r="R8" s="158"/>
      <c r="S8" s="158"/>
      <c r="T8" s="158"/>
      <c r="U8" s="158"/>
      <c r="V8" s="158"/>
      <c r="W8" s="158"/>
      <c r="X8" s="158"/>
      <c r="Y8" s="158"/>
      <c r="Z8" s="158"/>
      <c r="AA8" s="158"/>
      <c r="AB8" s="159"/>
      <c r="AC8" s="119" t="s">
        <v>85</v>
      </c>
      <c r="AD8" s="122" t="s">
        <v>39</v>
      </c>
      <c r="AE8" s="125" t="s">
        <v>33</v>
      </c>
    </row>
    <row r="9" spans="1:41" ht="56.25" customHeight="1" x14ac:dyDescent="0.2">
      <c r="A9" s="123"/>
      <c r="B9" s="151"/>
      <c r="C9" s="164"/>
      <c r="D9" s="167"/>
      <c r="E9" s="151"/>
      <c r="F9" s="126"/>
      <c r="G9" s="153" t="s">
        <v>34</v>
      </c>
      <c r="H9" s="155" t="s">
        <v>139</v>
      </c>
      <c r="I9" s="155" t="s">
        <v>90</v>
      </c>
      <c r="J9" s="132" t="s">
        <v>27</v>
      </c>
      <c r="K9" s="131" t="s">
        <v>29</v>
      </c>
      <c r="L9" s="129"/>
      <c r="M9" s="129" t="s">
        <v>28</v>
      </c>
      <c r="N9" s="129"/>
      <c r="O9" s="129" t="s">
        <v>18</v>
      </c>
      <c r="P9" s="129"/>
      <c r="Q9" s="129" t="s">
        <v>15</v>
      </c>
      <c r="R9" s="129"/>
      <c r="S9" s="129" t="s">
        <v>3</v>
      </c>
      <c r="T9" s="129"/>
      <c r="U9" s="129" t="s">
        <v>17</v>
      </c>
      <c r="V9" s="129"/>
      <c r="W9" s="129" t="s">
        <v>19</v>
      </c>
      <c r="X9" s="129"/>
      <c r="Y9" s="129" t="s">
        <v>147</v>
      </c>
      <c r="Z9" s="129"/>
      <c r="AA9" s="129" t="s">
        <v>16</v>
      </c>
      <c r="AB9" s="130"/>
      <c r="AC9" s="120"/>
      <c r="AD9" s="123"/>
      <c r="AE9" s="126"/>
      <c r="AG9" s="21" t="s">
        <v>49</v>
      </c>
      <c r="AH9" s="21" t="s">
        <v>50</v>
      </c>
      <c r="AI9" s="21" t="s">
        <v>46</v>
      </c>
      <c r="AJ9" s="21" t="s">
        <v>45</v>
      </c>
      <c r="AK9" s="21" t="s">
        <v>48</v>
      </c>
      <c r="AL9" s="21" t="s">
        <v>51</v>
      </c>
      <c r="AM9" s="4" t="s">
        <v>79</v>
      </c>
      <c r="AN9" s="21" t="s">
        <v>47</v>
      </c>
      <c r="AO9" s="22" t="s">
        <v>52</v>
      </c>
    </row>
    <row r="10" spans="1:41" ht="15" customHeight="1" thickBot="1" x14ac:dyDescent="0.25">
      <c r="A10" s="124"/>
      <c r="B10" s="152"/>
      <c r="C10" s="165"/>
      <c r="D10" s="168"/>
      <c r="E10" s="152"/>
      <c r="F10" s="127"/>
      <c r="G10" s="154"/>
      <c r="H10" s="156"/>
      <c r="I10" s="156"/>
      <c r="J10" s="133"/>
      <c r="K10" s="51" t="s">
        <v>21</v>
      </c>
      <c r="L10" s="52" t="s">
        <v>22</v>
      </c>
      <c r="M10" s="52" t="s">
        <v>21</v>
      </c>
      <c r="N10" s="52" t="s">
        <v>22</v>
      </c>
      <c r="O10" s="52" t="s">
        <v>21</v>
      </c>
      <c r="P10" s="52" t="s">
        <v>22</v>
      </c>
      <c r="Q10" s="52" t="s">
        <v>21</v>
      </c>
      <c r="R10" s="52" t="s">
        <v>22</v>
      </c>
      <c r="S10" s="52" t="s">
        <v>21</v>
      </c>
      <c r="T10" s="53" t="s">
        <v>22</v>
      </c>
      <c r="U10" s="52" t="s">
        <v>21</v>
      </c>
      <c r="V10" s="52" t="s">
        <v>22</v>
      </c>
      <c r="W10" s="52" t="s">
        <v>21</v>
      </c>
      <c r="X10" s="52" t="s">
        <v>22</v>
      </c>
      <c r="Y10" s="52" t="s">
        <v>21</v>
      </c>
      <c r="Z10" s="52" t="s">
        <v>22</v>
      </c>
      <c r="AA10" s="52" t="s">
        <v>21</v>
      </c>
      <c r="AB10" s="74" t="s">
        <v>22</v>
      </c>
      <c r="AC10" s="121"/>
      <c r="AD10" s="124"/>
      <c r="AE10" s="127"/>
      <c r="AG10" s="23">
        <v>0.1</v>
      </c>
      <c r="AH10" s="23">
        <v>1.4E-2</v>
      </c>
      <c r="AI10" s="23">
        <v>0.14000000000000001</v>
      </c>
      <c r="AJ10" s="23">
        <v>8.0000000000000002E-3</v>
      </c>
      <c r="AK10" s="23">
        <v>0.03</v>
      </c>
      <c r="AL10" s="23">
        <v>0.01</v>
      </c>
      <c r="AM10" s="42">
        <v>2.5000000000000001E-3</v>
      </c>
      <c r="AN10" s="23">
        <v>4.7500000000000001E-2</v>
      </c>
      <c r="AO10" s="21">
        <v>200</v>
      </c>
    </row>
    <row r="11" spans="1:41" s="4" customFormat="1" ht="25.5" x14ac:dyDescent="0.2">
      <c r="A11" s="55" t="s">
        <v>4</v>
      </c>
      <c r="B11" s="128"/>
      <c r="C11" s="128"/>
      <c r="D11" s="56"/>
      <c r="E11" s="57"/>
      <c r="F11" s="65"/>
      <c r="G11" s="68"/>
      <c r="H11" s="58">
        <f t="shared" ref="H11:H20" si="0">ROUNDDOWN(G11/100*E11,2)</f>
        <v>0</v>
      </c>
      <c r="I11" s="58"/>
      <c r="J11" s="69" t="str">
        <f t="shared" ref="J11:J20" si="1">IF(D11="DoBPŠ",(IF(H11-I11&lt;=0,0,H11-I11)),"-")</f>
        <v>-</v>
      </c>
      <c r="K11" s="72">
        <f>IF(F11=621,IF($D11="DoBPŠ",(ROUNDDOWN($J11*L11,2)),(ROUNDDOWN($H11*L11,2))),0)</f>
        <v>0</v>
      </c>
      <c r="L11" s="59" t="str">
        <f t="shared" ref="L11:L17" si="2">IF($D11="DoBPŠ",(IF($H11&lt;=$AO$10,0%,0%)),(IF($D11="DoPČ-N",$AG$10,(IF($D11="DoVP-N",$AG$10,(IF($D11="DoPČ",$AG$10,(IF($D11="DoVP",$AG$10,"ERROR")))))))))</f>
        <v>ERROR</v>
      </c>
      <c r="M11" s="58">
        <f>IF(F11=623,IF($D11="DoBPŠ",(ROUNDDOWN($J11*N11,2)),(ROUNDDOWN($H11*N11,2))),0)</f>
        <v>0</v>
      </c>
      <c r="N11" s="59" t="str">
        <f t="shared" ref="N11:N17" si="3">IF($D11="DoBPŠ",(IF($H11&lt;=$AO$10,0%,0%)),(IF($D11="DoPČ-N",$AG$10,(IF($D11="DoVP-N",$AG$10,(IF($D11="DoPČ",$AG$10,(IF($D11="DoVP",$AG$10,"ERROR")))))))))</f>
        <v>ERROR</v>
      </c>
      <c r="O11" s="58" t="e">
        <f t="shared" ref="O11:O17" si="4">IF($D11="DoBPŠ",(ROUNDDOWN($J11*P11,2)),(ROUNDDOWN($H11*P11,2)))</f>
        <v>#VALUE!</v>
      </c>
      <c r="P11" s="59" t="str">
        <f t="shared" ref="P11:P17" si="5">IF($D11="DoBPŠ",(IF($H11&lt;=$AO$10,0%,0%)),(IF($D11="DoPČ-N",0%,(IF($D11="DoVP-N",0%,(IF($D11="DoPČ",$AH$10,(IF($D11="DoVP",$AH$10,"ERROR")))))))))</f>
        <v>ERROR</v>
      </c>
      <c r="Q11" s="58" t="e">
        <f t="shared" ref="Q11:Q16" si="6">IF($D11="DoBPŠ",(ROUNDDOWN($J11*R11,2)),(ROUNDDOWN($H11*R11,2)))</f>
        <v>#VALUE!</v>
      </c>
      <c r="R11" s="59" t="str">
        <f t="shared" ref="R11:R17" si="7">IF($D11="DoBPŠ",(IF($H11&lt;=$AO$10,0%,$AI$10)),(IF($D11="DoPČ-N",$AI$10,(IF($D11="DoVP-N",$AI$10,(IF($D11="DoPČ",$AI$10,(IF($D11="DoVP",$AI$10,"ERROR")))))))))</f>
        <v>ERROR</v>
      </c>
      <c r="S11" s="58">
        <f t="shared" ref="S11:S17" si="8">ROUNDDOWN(H11*T11,2)</f>
        <v>0</v>
      </c>
      <c r="T11" s="60">
        <f t="shared" ref="T11:T17" si="9">$AJ$10</f>
        <v>8.0000000000000002E-3</v>
      </c>
      <c r="U11" s="58" t="e">
        <f t="shared" ref="U11:U20" si="10">IF($D11="DoBPŠ",(ROUNDDOWN($J11*V11,2)),(ROUNDDOWN($H11*V11,2)))</f>
        <v>#VALUE!</v>
      </c>
      <c r="V11" s="59" t="str">
        <f t="shared" ref="V11:V17" si="11">IF($D11="DoBPŠ",(IF($H11&lt;=$AO$10,0%,$AK$10)),(IF($D11="DoPČ-N",$AK$10,(IF($D11="DoVP-N",$AK$10,(IF($D11="DoPČ",$AK$10,(IF($D11="DoVP",$AK$10,"ERROR")))))))))</f>
        <v>ERROR</v>
      </c>
      <c r="W11" s="58" t="e">
        <f t="shared" ref="W11:W17" si="12">IF($D11="DoBPŠ",(ROUNDDOWN($J11*X11,2)),(ROUNDDOWN($H11*X11,2)))</f>
        <v>#VALUE!</v>
      </c>
      <c r="X11" s="59" t="str">
        <f t="shared" ref="X11:X17" si="13">IF($D11="DoBPŠ",(IF($H11&lt;=$AO$10,0%,0%)),(IF($D11="DoPČ-N",0%,(IF($D11="DoVP-N",0%,(IF($D11="DoPČ",$AL$10,(IF($D11="DoVP",$AL$10,"ERROR")))))))))</f>
        <v>ERROR</v>
      </c>
      <c r="Y11" s="58" t="e">
        <f>IF($D11="DoBPŠ",(ROUNDDOWN($J11*Z11,2)),(ROUNDDOWN($H11*Z11,2)))</f>
        <v>#VALUE!</v>
      </c>
      <c r="Z11" s="59" t="str">
        <f>IF($D11="DoBPŠ",(IF($H11&lt;=$AO$10,0%,0%)),(IF($D11="DoPČ-N",0%,(IF($D11="DoVP-N",0%,(IF($D11="DoPČ",$AM$10,(IF($D11="DoVP",$AM$10,"ERROR")))))))))</f>
        <v>ERROR</v>
      </c>
      <c r="AA11" s="58" t="e">
        <f t="shared" ref="AA11:AA17" si="14">IF($D11="DoBPŠ",(ROUNDDOWN($J11*AB11,2)),(ROUNDDOWN($H11*AB11,2)))</f>
        <v>#VALUE!</v>
      </c>
      <c r="AB11" s="73" t="str">
        <f t="shared" ref="AB11:AB17" si="15">IF($D11="DoBPŠ",(IF($H11&lt;=$AO$10,0%,$AN$10)),(IF($D11="DoPČ-N",$AN$10,(IF($D11="DoVP-N",$AN$10,(IF($D11="DoPČ",$AN$10,(IF($D11="DoVP",$AN$10,"ERROR")))))))))</f>
        <v>ERROR</v>
      </c>
      <c r="AC11" s="79"/>
      <c r="AD11" s="82" t="e">
        <f>ROUNDDOWN(H11+S11+Q11+AA11+U11+K11+M11+O11+W11+Y11,2)</f>
        <v>#VALUE!</v>
      </c>
      <c r="AE11" s="61"/>
      <c r="AF11" s="37" t="s">
        <v>55</v>
      </c>
    </row>
    <row r="12" spans="1:41" s="4" customFormat="1" ht="25.5" x14ac:dyDescent="0.2">
      <c r="A12" s="10" t="s">
        <v>5</v>
      </c>
      <c r="B12" s="118"/>
      <c r="C12" s="118"/>
      <c r="D12" s="12"/>
      <c r="E12" s="15"/>
      <c r="F12" s="46"/>
      <c r="G12" s="47"/>
      <c r="H12" s="3">
        <f t="shared" si="0"/>
        <v>0</v>
      </c>
      <c r="I12" s="3"/>
      <c r="J12" s="48" t="str">
        <f t="shared" si="1"/>
        <v>-</v>
      </c>
      <c r="K12" s="49">
        <f t="shared" ref="K12:K20" si="16">IF(F12=621,IF($D12="DoBPŠ",(ROUNDDOWN($J12*L12,2)),(ROUNDDOWN($H12*L12,2))),0)</f>
        <v>0</v>
      </c>
      <c r="L12" s="24" t="str">
        <f t="shared" si="2"/>
        <v>ERROR</v>
      </c>
      <c r="M12" s="3">
        <f t="shared" ref="M12:M20" si="17">IF(F12=623,IF($D12="DoBPŠ",(ROUNDDOWN($J12*N12,2)),(ROUNDDOWN($H12*N12,2))),0)</f>
        <v>0</v>
      </c>
      <c r="N12" s="24" t="str">
        <f t="shared" si="3"/>
        <v>ERROR</v>
      </c>
      <c r="O12" s="3" t="e">
        <f t="shared" si="4"/>
        <v>#VALUE!</v>
      </c>
      <c r="P12" s="24" t="str">
        <f t="shared" si="5"/>
        <v>ERROR</v>
      </c>
      <c r="Q12" s="3" t="e">
        <f t="shared" si="6"/>
        <v>#VALUE!</v>
      </c>
      <c r="R12" s="24" t="str">
        <f t="shared" si="7"/>
        <v>ERROR</v>
      </c>
      <c r="S12" s="3">
        <f t="shared" si="8"/>
        <v>0</v>
      </c>
      <c r="T12" s="17">
        <f t="shared" si="9"/>
        <v>8.0000000000000002E-3</v>
      </c>
      <c r="U12" s="3" t="e">
        <f t="shared" si="10"/>
        <v>#VALUE!</v>
      </c>
      <c r="V12" s="24" t="str">
        <f t="shared" si="11"/>
        <v>ERROR</v>
      </c>
      <c r="W12" s="3" t="e">
        <f t="shared" si="12"/>
        <v>#VALUE!</v>
      </c>
      <c r="X12" s="24" t="str">
        <f t="shared" si="13"/>
        <v>ERROR</v>
      </c>
      <c r="Y12" s="3" t="e">
        <f t="shared" ref="Y12:Y20" si="18">IF($D12="DoBPŠ",(ROUNDDOWN($J12*Z12,2)),(ROUNDDOWN($H12*Z12,2)))</f>
        <v>#VALUE!</v>
      </c>
      <c r="Z12" s="24" t="str">
        <f t="shared" ref="Z12:Z20" si="19">IF($D12="DoBPŠ",(IF($H12&lt;=$AO$10,0%,0%)),(IF($D12="DoPČ-N",0%,(IF($D12="DoVP-N",0%,(IF($D12="DoPČ",$AM$10,(IF($D12="DoVP",$AM$10,"ERROR")))))))))</f>
        <v>ERROR</v>
      </c>
      <c r="AA12" s="3" t="e">
        <f t="shared" si="14"/>
        <v>#VALUE!</v>
      </c>
      <c r="AB12" s="50" t="str">
        <f t="shared" si="15"/>
        <v>ERROR</v>
      </c>
      <c r="AC12" s="80"/>
      <c r="AD12" s="83" t="e">
        <f t="shared" ref="AD12:AD20" si="20">ROUNDDOWN(H12+S12+Q12+AA12+U12+K12+M12+O12+W12+Y12,2)</f>
        <v>#VALUE!</v>
      </c>
      <c r="AE12" s="11"/>
      <c r="AF12" s="37" t="s">
        <v>44</v>
      </c>
    </row>
    <row r="13" spans="1:41" s="4" customFormat="1" ht="25.5" x14ac:dyDescent="0.2">
      <c r="A13" s="10" t="s">
        <v>6</v>
      </c>
      <c r="B13" s="118"/>
      <c r="C13" s="118"/>
      <c r="D13" s="12"/>
      <c r="E13" s="15"/>
      <c r="F13" s="46"/>
      <c r="G13" s="47"/>
      <c r="H13" s="3">
        <f t="shared" si="0"/>
        <v>0</v>
      </c>
      <c r="I13" s="3"/>
      <c r="J13" s="48" t="str">
        <f t="shared" si="1"/>
        <v>-</v>
      </c>
      <c r="K13" s="49">
        <f t="shared" si="16"/>
        <v>0</v>
      </c>
      <c r="L13" s="24" t="str">
        <f t="shared" si="2"/>
        <v>ERROR</v>
      </c>
      <c r="M13" s="3">
        <f t="shared" si="17"/>
        <v>0</v>
      </c>
      <c r="N13" s="24" t="str">
        <f t="shared" si="3"/>
        <v>ERROR</v>
      </c>
      <c r="O13" s="3" t="e">
        <f t="shared" si="4"/>
        <v>#VALUE!</v>
      </c>
      <c r="P13" s="24" t="str">
        <f t="shared" si="5"/>
        <v>ERROR</v>
      </c>
      <c r="Q13" s="3" t="e">
        <f t="shared" si="6"/>
        <v>#VALUE!</v>
      </c>
      <c r="R13" s="24" t="str">
        <f t="shared" si="7"/>
        <v>ERROR</v>
      </c>
      <c r="S13" s="3">
        <f t="shared" si="8"/>
        <v>0</v>
      </c>
      <c r="T13" s="17">
        <f t="shared" si="9"/>
        <v>8.0000000000000002E-3</v>
      </c>
      <c r="U13" s="3" t="e">
        <f t="shared" si="10"/>
        <v>#VALUE!</v>
      </c>
      <c r="V13" s="24" t="str">
        <f t="shared" si="11"/>
        <v>ERROR</v>
      </c>
      <c r="W13" s="3" t="e">
        <f t="shared" si="12"/>
        <v>#VALUE!</v>
      </c>
      <c r="X13" s="24" t="str">
        <f t="shared" si="13"/>
        <v>ERROR</v>
      </c>
      <c r="Y13" s="3" t="e">
        <f t="shared" si="18"/>
        <v>#VALUE!</v>
      </c>
      <c r="Z13" s="24" t="str">
        <f t="shared" si="19"/>
        <v>ERROR</v>
      </c>
      <c r="AA13" s="3" t="e">
        <f t="shared" si="14"/>
        <v>#VALUE!</v>
      </c>
      <c r="AB13" s="50" t="str">
        <f t="shared" si="15"/>
        <v>ERROR</v>
      </c>
      <c r="AC13" s="80"/>
      <c r="AD13" s="83" t="e">
        <f t="shared" si="20"/>
        <v>#VALUE!</v>
      </c>
      <c r="AE13" s="11"/>
      <c r="AF13" s="37" t="s">
        <v>20</v>
      </c>
    </row>
    <row r="14" spans="1:41" s="4" customFormat="1" ht="25.5" x14ac:dyDescent="0.2">
      <c r="A14" s="10" t="s">
        <v>7</v>
      </c>
      <c r="B14" s="118"/>
      <c r="C14" s="118"/>
      <c r="D14" s="12"/>
      <c r="E14" s="15"/>
      <c r="F14" s="46"/>
      <c r="G14" s="47"/>
      <c r="H14" s="3">
        <f t="shared" si="0"/>
        <v>0</v>
      </c>
      <c r="I14" s="3"/>
      <c r="J14" s="48" t="str">
        <f t="shared" si="1"/>
        <v>-</v>
      </c>
      <c r="K14" s="49">
        <f t="shared" si="16"/>
        <v>0</v>
      </c>
      <c r="L14" s="24" t="str">
        <f t="shared" si="2"/>
        <v>ERROR</v>
      </c>
      <c r="M14" s="3">
        <f t="shared" si="17"/>
        <v>0</v>
      </c>
      <c r="N14" s="24" t="str">
        <f t="shared" si="3"/>
        <v>ERROR</v>
      </c>
      <c r="O14" s="3" t="e">
        <f t="shared" si="4"/>
        <v>#VALUE!</v>
      </c>
      <c r="P14" s="24" t="str">
        <f t="shared" si="5"/>
        <v>ERROR</v>
      </c>
      <c r="Q14" s="3" t="e">
        <f t="shared" si="6"/>
        <v>#VALUE!</v>
      </c>
      <c r="R14" s="24" t="str">
        <f t="shared" si="7"/>
        <v>ERROR</v>
      </c>
      <c r="S14" s="3">
        <f t="shared" si="8"/>
        <v>0</v>
      </c>
      <c r="T14" s="17">
        <f t="shared" si="9"/>
        <v>8.0000000000000002E-3</v>
      </c>
      <c r="U14" s="3" t="e">
        <f t="shared" si="10"/>
        <v>#VALUE!</v>
      </c>
      <c r="V14" s="24" t="str">
        <f t="shared" si="11"/>
        <v>ERROR</v>
      </c>
      <c r="W14" s="3" t="e">
        <f t="shared" si="12"/>
        <v>#VALUE!</v>
      </c>
      <c r="X14" s="24" t="str">
        <f t="shared" si="13"/>
        <v>ERROR</v>
      </c>
      <c r="Y14" s="3" t="e">
        <f t="shared" si="18"/>
        <v>#VALUE!</v>
      </c>
      <c r="Z14" s="24" t="str">
        <f t="shared" si="19"/>
        <v>ERROR</v>
      </c>
      <c r="AA14" s="3" t="e">
        <f t="shared" si="14"/>
        <v>#VALUE!</v>
      </c>
      <c r="AB14" s="50" t="str">
        <f t="shared" si="15"/>
        <v>ERROR</v>
      </c>
      <c r="AC14" s="80"/>
      <c r="AD14" s="83" t="e">
        <f t="shared" si="20"/>
        <v>#VALUE!</v>
      </c>
      <c r="AE14" s="11"/>
      <c r="AF14" s="37" t="s">
        <v>32</v>
      </c>
    </row>
    <row r="15" spans="1:41" s="4" customFormat="1" ht="25.5" x14ac:dyDescent="0.2">
      <c r="A15" s="10" t="s">
        <v>8</v>
      </c>
      <c r="B15" s="118"/>
      <c r="C15" s="118"/>
      <c r="D15" s="12"/>
      <c r="E15" s="15"/>
      <c r="F15" s="46"/>
      <c r="G15" s="47"/>
      <c r="H15" s="3">
        <f t="shared" si="0"/>
        <v>0</v>
      </c>
      <c r="I15" s="3"/>
      <c r="J15" s="48" t="str">
        <f t="shared" si="1"/>
        <v>-</v>
      </c>
      <c r="K15" s="49">
        <f t="shared" si="16"/>
        <v>0</v>
      </c>
      <c r="L15" s="24" t="str">
        <f t="shared" si="2"/>
        <v>ERROR</v>
      </c>
      <c r="M15" s="3">
        <f t="shared" si="17"/>
        <v>0</v>
      </c>
      <c r="N15" s="24" t="str">
        <f t="shared" si="3"/>
        <v>ERROR</v>
      </c>
      <c r="O15" s="3" t="e">
        <f t="shared" si="4"/>
        <v>#VALUE!</v>
      </c>
      <c r="P15" s="24" t="str">
        <f t="shared" si="5"/>
        <v>ERROR</v>
      </c>
      <c r="Q15" s="3" t="e">
        <f t="shared" si="6"/>
        <v>#VALUE!</v>
      </c>
      <c r="R15" s="24" t="str">
        <f t="shared" si="7"/>
        <v>ERROR</v>
      </c>
      <c r="S15" s="3">
        <f t="shared" si="8"/>
        <v>0</v>
      </c>
      <c r="T15" s="17">
        <f t="shared" si="9"/>
        <v>8.0000000000000002E-3</v>
      </c>
      <c r="U15" s="3" t="e">
        <f t="shared" si="10"/>
        <v>#VALUE!</v>
      </c>
      <c r="V15" s="24" t="str">
        <f t="shared" si="11"/>
        <v>ERROR</v>
      </c>
      <c r="W15" s="3" t="e">
        <f t="shared" si="12"/>
        <v>#VALUE!</v>
      </c>
      <c r="X15" s="24" t="str">
        <f t="shared" si="13"/>
        <v>ERROR</v>
      </c>
      <c r="Y15" s="3" t="e">
        <f t="shared" si="18"/>
        <v>#VALUE!</v>
      </c>
      <c r="Z15" s="24" t="str">
        <f t="shared" si="19"/>
        <v>ERROR</v>
      </c>
      <c r="AA15" s="3" t="e">
        <f t="shared" si="14"/>
        <v>#VALUE!</v>
      </c>
      <c r="AB15" s="50" t="str">
        <f t="shared" si="15"/>
        <v>ERROR</v>
      </c>
      <c r="AC15" s="80"/>
      <c r="AD15" s="83" t="e">
        <f t="shared" si="20"/>
        <v>#VALUE!</v>
      </c>
      <c r="AE15" s="11"/>
      <c r="AF15" s="37"/>
    </row>
    <row r="16" spans="1:41" s="4" customFormat="1" ht="25.5" x14ac:dyDescent="0.2">
      <c r="A16" s="10" t="s">
        <v>9</v>
      </c>
      <c r="B16" s="118"/>
      <c r="C16" s="118"/>
      <c r="D16" s="12"/>
      <c r="E16" s="15"/>
      <c r="F16" s="46"/>
      <c r="G16" s="47"/>
      <c r="H16" s="3">
        <f t="shared" si="0"/>
        <v>0</v>
      </c>
      <c r="I16" s="3"/>
      <c r="J16" s="48" t="str">
        <f t="shared" si="1"/>
        <v>-</v>
      </c>
      <c r="K16" s="49">
        <f t="shared" si="16"/>
        <v>0</v>
      </c>
      <c r="L16" s="24" t="str">
        <f t="shared" si="2"/>
        <v>ERROR</v>
      </c>
      <c r="M16" s="3">
        <f t="shared" si="17"/>
        <v>0</v>
      </c>
      <c r="N16" s="24" t="str">
        <f t="shared" si="3"/>
        <v>ERROR</v>
      </c>
      <c r="O16" s="3" t="e">
        <f t="shared" si="4"/>
        <v>#VALUE!</v>
      </c>
      <c r="P16" s="24" t="str">
        <f t="shared" si="5"/>
        <v>ERROR</v>
      </c>
      <c r="Q16" s="3" t="e">
        <f t="shared" si="6"/>
        <v>#VALUE!</v>
      </c>
      <c r="R16" s="24" t="str">
        <f t="shared" si="7"/>
        <v>ERROR</v>
      </c>
      <c r="S16" s="3">
        <f t="shared" si="8"/>
        <v>0</v>
      </c>
      <c r="T16" s="17">
        <f t="shared" si="9"/>
        <v>8.0000000000000002E-3</v>
      </c>
      <c r="U16" s="3" t="e">
        <f t="shared" si="10"/>
        <v>#VALUE!</v>
      </c>
      <c r="V16" s="24" t="str">
        <f t="shared" si="11"/>
        <v>ERROR</v>
      </c>
      <c r="W16" s="3" t="e">
        <f t="shared" si="12"/>
        <v>#VALUE!</v>
      </c>
      <c r="X16" s="24" t="str">
        <f t="shared" si="13"/>
        <v>ERROR</v>
      </c>
      <c r="Y16" s="3" t="e">
        <f t="shared" si="18"/>
        <v>#VALUE!</v>
      </c>
      <c r="Z16" s="24" t="str">
        <f t="shared" si="19"/>
        <v>ERROR</v>
      </c>
      <c r="AA16" s="3" t="e">
        <f t="shared" si="14"/>
        <v>#VALUE!</v>
      </c>
      <c r="AB16" s="50" t="str">
        <f t="shared" si="15"/>
        <v>ERROR</v>
      </c>
      <c r="AC16" s="80"/>
      <c r="AD16" s="83" t="e">
        <f t="shared" si="20"/>
        <v>#VALUE!</v>
      </c>
      <c r="AE16" s="11"/>
    </row>
    <row r="17" spans="1:32" s="4" customFormat="1" ht="25.5" x14ac:dyDescent="0.2">
      <c r="A17" s="10" t="s">
        <v>10</v>
      </c>
      <c r="B17" s="118"/>
      <c r="C17" s="118"/>
      <c r="D17" s="12"/>
      <c r="E17" s="15"/>
      <c r="F17" s="46"/>
      <c r="G17" s="47"/>
      <c r="H17" s="3">
        <f t="shared" si="0"/>
        <v>0</v>
      </c>
      <c r="I17" s="3"/>
      <c r="J17" s="48" t="str">
        <f t="shared" si="1"/>
        <v>-</v>
      </c>
      <c r="K17" s="49">
        <f t="shared" si="16"/>
        <v>0</v>
      </c>
      <c r="L17" s="24" t="str">
        <f t="shared" si="2"/>
        <v>ERROR</v>
      </c>
      <c r="M17" s="3">
        <f t="shared" si="17"/>
        <v>0</v>
      </c>
      <c r="N17" s="24" t="str">
        <f t="shared" si="3"/>
        <v>ERROR</v>
      </c>
      <c r="O17" s="3" t="e">
        <f t="shared" si="4"/>
        <v>#VALUE!</v>
      </c>
      <c r="P17" s="24" t="str">
        <f t="shared" si="5"/>
        <v>ERROR</v>
      </c>
      <c r="Q17" s="3" t="e">
        <f>IF($D17="DoBPŠ",(ROUNDDOWN($J17*R17,2)),(ROUNDDOWN($H17*R17,2)))</f>
        <v>#VALUE!</v>
      </c>
      <c r="R17" s="24" t="str">
        <f t="shared" si="7"/>
        <v>ERROR</v>
      </c>
      <c r="S17" s="3">
        <f t="shared" si="8"/>
        <v>0</v>
      </c>
      <c r="T17" s="17">
        <f t="shared" si="9"/>
        <v>8.0000000000000002E-3</v>
      </c>
      <c r="U17" s="3" t="e">
        <f t="shared" si="10"/>
        <v>#VALUE!</v>
      </c>
      <c r="V17" s="24" t="str">
        <f t="shared" si="11"/>
        <v>ERROR</v>
      </c>
      <c r="W17" s="3" t="e">
        <f t="shared" si="12"/>
        <v>#VALUE!</v>
      </c>
      <c r="X17" s="24" t="str">
        <f t="shared" si="13"/>
        <v>ERROR</v>
      </c>
      <c r="Y17" s="3" t="e">
        <f t="shared" si="18"/>
        <v>#VALUE!</v>
      </c>
      <c r="Z17" s="24" t="str">
        <f t="shared" si="19"/>
        <v>ERROR</v>
      </c>
      <c r="AA17" s="3" t="e">
        <f t="shared" si="14"/>
        <v>#VALUE!</v>
      </c>
      <c r="AB17" s="50" t="str">
        <f t="shared" si="15"/>
        <v>ERROR</v>
      </c>
      <c r="AC17" s="80"/>
      <c r="AD17" s="83" t="e">
        <f t="shared" si="20"/>
        <v>#VALUE!</v>
      </c>
      <c r="AE17" s="11"/>
      <c r="AF17" s="45"/>
    </row>
    <row r="18" spans="1:32" s="4" customFormat="1" ht="25.5" customHeight="1" x14ac:dyDescent="0.2">
      <c r="A18" s="10" t="s">
        <v>11</v>
      </c>
      <c r="B18" s="118"/>
      <c r="C18" s="118"/>
      <c r="D18" s="12"/>
      <c r="E18" s="15"/>
      <c r="F18" s="46"/>
      <c r="G18" s="47"/>
      <c r="H18" s="3">
        <f t="shared" si="0"/>
        <v>0</v>
      </c>
      <c r="I18" s="3"/>
      <c r="J18" s="48" t="str">
        <f t="shared" si="1"/>
        <v>-</v>
      </c>
      <c r="K18" s="49">
        <f t="shared" si="16"/>
        <v>0</v>
      </c>
      <c r="L18" s="24" t="str">
        <f t="shared" ref="L18:L19" si="21">IF($D18="DoBPŠ",(IF($H18&lt;=$AO$10,0%,0%)),(IF($D18="DoPČ-N",$AG$10,(IF($D18="DoVP-N",$AG$10,(IF($D18="DoPČ",$AG$10,(IF($D18="DoVP",$AG$10,"ERROR")))))))))</f>
        <v>ERROR</v>
      </c>
      <c r="M18" s="3">
        <f t="shared" si="17"/>
        <v>0</v>
      </c>
      <c r="N18" s="24" t="str">
        <f t="shared" ref="N18:N19" si="22">IF($D18="DoBPŠ",(IF($H18&lt;=$AO$10,0%,0%)),(IF($D18="DoPČ-N",$AG$10,(IF($D18="DoVP-N",$AG$10,(IF($D18="DoPČ",$AG$10,(IF($D18="DoVP",$AG$10,"ERROR")))))))))</f>
        <v>ERROR</v>
      </c>
      <c r="O18" s="3" t="e">
        <f t="shared" ref="O18:O19" si="23">IF($D18="DoBPŠ",(ROUNDDOWN($J18*P18,2)),(ROUNDDOWN($H18*P18,2)))</f>
        <v>#VALUE!</v>
      </c>
      <c r="P18" s="24" t="str">
        <f t="shared" ref="P18:P19" si="24">IF($D18="DoBPŠ",(IF($H18&lt;=$AO$10,0%,0%)),(IF($D18="DoPČ-N",0%,(IF($D18="DoVP-N",0%,(IF($D18="DoPČ",$AH$10,(IF($D18="DoVP",$AH$10,"ERROR")))))))))</f>
        <v>ERROR</v>
      </c>
      <c r="Q18" s="3" t="e">
        <f t="shared" ref="Q18:Q19" si="25">IF($D18="DoBPŠ",(ROUNDDOWN($J18*R18,2)),(ROUNDDOWN($H18*R18,2)))</f>
        <v>#VALUE!</v>
      </c>
      <c r="R18" s="24" t="str">
        <f t="shared" ref="R18:R19" si="26">IF($D18="DoBPŠ",(IF($H18&lt;=$AO$10,0%,$AI$10)),(IF($D18="DoPČ-N",$AI$10,(IF($D18="DoVP-N",$AI$10,(IF($D18="DoPČ",$AI$10,(IF($D18="DoVP",$AI$10,"ERROR")))))))))</f>
        <v>ERROR</v>
      </c>
      <c r="S18" s="3">
        <f t="shared" ref="S18:S19" si="27">ROUNDDOWN(H18*T18,2)</f>
        <v>0</v>
      </c>
      <c r="T18" s="17">
        <f t="shared" ref="T18:T19" si="28">$AJ$10</f>
        <v>8.0000000000000002E-3</v>
      </c>
      <c r="U18" s="3" t="e">
        <f t="shared" si="10"/>
        <v>#VALUE!</v>
      </c>
      <c r="V18" s="24" t="str">
        <f t="shared" ref="V18:V19" si="29">IF($D18="DoBPŠ",(IF($H18&lt;=$AO$10,0%,$AK$10)),(IF($D18="DoPČ-N",$AK$10,(IF($D18="DoVP-N",$AK$10,(IF($D18="DoPČ",$AK$10,(IF($D18="DoVP",$AK$10,"ERROR")))))))))</f>
        <v>ERROR</v>
      </c>
      <c r="W18" s="3" t="e">
        <f t="shared" ref="W18:W19" si="30">IF($D18="DoBPŠ",(ROUNDDOWN($J18*X18,2)),(ROUNDDOWN($H18*X18,2)))</f>
        <v>#VALUE!</v>
      </c>
      <c r="X18" s="24" t="str">
        <f t="shared" ref="X18:X19" si="31">IF($D18="DoBPŠ",(IF($H18&lt;=$AO$10,0%,0%)),(IF($D18="DoPČ-N",0%,(IF($D18="DoVP-N",0%,(IF($D18="DoPČ",$AL$10,(IF($D18="DoVP",$AL$10,"ERROR")))))))))</f>
        <v>ERROR</v>
      </c>
      <c r="Y18" s="3" t="e">
        <f t="shared" si="18"/>
        <v>#VALUE!</v>
      </c>
      <c r="Z18" s="24" t="str">
        <f t="shared" si="19"/>
        <v>ERROR</v>
      </c>
      <c r="AA18" s="3" t="e">
        <f t="shared" ref="AA18:AA19" si="32">IF($D18="DoBPŠ",(ROUNDDOWN($J18*AB18,2)),(ROUNDDOWN($H18*AB18,2)))</f>
        <v>#VALUE!</v>
      </c>
      <c r="AB18" s="50" t="str">
        <f t="shared" ref="AB18:AB19" si="33">IF($D18="DoBPŠ",(IF($H18&lt;=$AO$10,0%,$AN$10)),(IF($D18="DoPČ-N",$AN$10,(IF($D18="DoVP-N",$AN$10,(IF($D18="DoPČ",$AN$10,(IF($D18="DoVP",$AN$10,"ERROR")))))))))</f>
        <v>ERROR</v>
      </c>
      <c r="AC18" s="80"/>
      <c r="AD18" s="83" t="e">
        <f t="shared" si="20"/>
        <v>#VALUE!</v>
      </c>
      <c r="AE18" s="11"/>
      <c r="AF18" s="45"/>
    </row>
    <row r="19" spans="1:32" s="4" customFormat="1" ht="25.5" customHeight="1" x14ac:dyDescent="0.2">
      <c r="A19" s="10" t="s">
        <v>82</v>
      </c>
      <c r="B19" s="118"/>
      <c r="C19" s="118"/>
      <c r="D19" s="12"/>
      <c r="E19" s="15"/>
      <c r="F19" s="46"/>
      <c r="G19" s="47"/>
      <c r="H19" s="3">
        <f t="shared" si="0"/>
        <v>0</v>
      </c>
      <c r="I19" s="3"/>
      <c r="J19" s="48" t="str">
        <f t="shared" si="1"/>
        <v>-</v>
      </c>
      <c r="K19" s="49">
        <f t="shared" si="16"/>
        <v>0</v>
      </c>
      <c r="L19" s="24" t="str">
        <f t="shared" si="21"/>
        <v>ERROR</v>
      </c>
      <c r="M19" s="3">
        <f t="shared" si="17"/>
        <v>0</v>
      </c>
      <c r="N19" s="24" t="str">
        <f t="shared" si="22"/>
        <v>ERROR</v>
      </c>
      <c r="O19" s="3" t="e">
        <f t="shared" si="23"/>
        <v>#VALUE!</v>
      </c>
      <c r="P19" s="24" t="str">
        <f t="shared" si="24"/>
        <v>ERROR</v>
      </c>
      <c r="Q19" s="3" t="e">
        <f t="shared" si="25"/>
        <v>#VALUE!</v>
      </c>
      <c r="R19" s="24" t="str">
        <f t="shared" si="26"/>
        <v>ERROR</v>
      </c>
      <c r="S19" s="3">
        <f t="shared" si="27"/>
        <v>0</v>
      </c>
      <c r="T19" s="17">
        <f t="shared" si="28"/>
        <v>8.0000000000000002E-3</v>
      </c>
      <c r="U19" s="3" t="e">
        <f t="shared" si="10"/>
        <v>#VALUE!</v>
      </c>
      <c r="V19" s="24" t="str">
        <f t="shared" si="29"/>
        <v>ERROR</v>
      </c>
      <c r="W19" s="3" t="e">
        <f t="shared" si="30"/>
        <v>#VALUE!</v>
      </c>
      <c r="X19" s="24" t="str">
        <f t="shared" si="31"/>
        <v>ERROR</v>
      </c>
      <c r="Y19" s="3" t="e">
        <f t="shared" si="18"/>
        <v>#VALUE!</v>
      </c>
      <c r="Z19" s="24" t="str">
        <f t="shared" si="19"/>
        <v>ERROR</v>
      </c>
      <c r="AA19" s="3" t="e">
        <f t="shared" si="32"/>
        <v>#VALUE!</v>
      </c>
      <c r="AB19" s="50" t="str">
        <f t="shared" si="33"/>
        <v>ERROR</v>
      </c>
      <c r="AC19" s="80"/>
      <c r="AD19" s="83" t="e">
        <f t="shared" si="20"/>
        <v>#VALUE!</v>
      </c>
      <c r="AE19" s="11"/>
      <c r="AF19" s="45"/>
    </row>
    <row r="20" spans="1:32" s="4" customFormat="1" ht="25.5" x14ac:dyDescent="0.2">
      <c r="A20" s="10" t="s">
        <v>83</v>
      </c>
      <c r="B20" s="118"/>
      <c r="C20" s="118"/>
      <c r="D20" s="12"/>
      <c r="E20" s="15"/>
      <c r="F20" s="46"/>
      <c r="G20" s="47"/>
      <c r="H20" s="3">
        <f t="shared" si="0"/>
        <v>0</v>
      </c>
      <c r="I20" s="3"/>
      <c r="J20" s="48" t="str">
        <f t="shared" si="1"/>
        <v>-</v>
      </c>
      <c r="K20" s="49">
        <f t="shared" si="16"/>
        <v>0</v>
      </c>
      <c r="L20" s="24" t="str">
        <f>IF($D20="DoBPŠ",(IF($H20&lt;=$AO$10,0%,0%)),(IF($D20="DoPČ-N",$AG$10,(IF($D20="DoVP-N",$AG$10,(IF($D20="DoPČ",$AG$10,(IF($D20="DoVP",$AG$10,"ERROR")))))))))</f>
        <v>ERROR</v>
      </c>
      <c r="M20" s="3">
        <f t="shared" si="17"/>
        <v>0</v>
      </c>
      <c r="N20" s="24" t="str">
        <f>IF($D20="DoBPŠ",(IF($H20&lt;=$AO$10,0%,0%)),(IF($D20="DoPČ-N",$AG$10,(IF($D20="DoVP-N",$AG$10,(IF($D20="DoPČ",$AG$10,(IF($D20="DoVP",$AG$10,"ERROR")))))))))</f>
        <v>ERROR</v>
      </c>
      <c r="O20" s="3" t="e">
        <f>IF($D20="DoBPŠ",(ROUNDDOWN($J20*P20,2)),(ROUNDDOWN($H20*P20,2)))</f>
        <v>#VALUE!</v>
      </c>
      <c r="P20" s="24" t="str">
        <f>IF($D20="DoBPŠ",(IF($H20&lt;=$AO$10,0%,0%)),(IF($D20="DoPČ-N",0%,(IF($D20="DoVP-N",0%,(IF($D20="DoPČ",$AH$10,(IF($D20="DoVP",$AH$10,"ERROR")))))))))</f>
        <v>ERROR</v>
      </c>
      <c r="Q20" s="3" t="e">
        <f>IF($D20="DoBPŠ",(ROUNDDOWN($J20*R20,2)),(ROUNDDOWN($H20*R20,2)))</f>
        <v>#VALUE!</v>
      </c>
      <c r="R20" s="24" t="str">
        <f>IF($D20="DoBPŠ",(IF($H20&lt;=$AO$10,0%,$AI$10)),(IF($D20="DoPČ-N",$AI$10,(IF($D20="DoVP-N",$AI$10,(IF($D20="DoPČ",$AI$10,(IF($D20="DoVP",$AI$10,"ERROR")))))))))</f>
        <v>ERROR</v>
      </c>
      <c r="S20" s="3">
        <f>ROUNDDOWN(H20*T20,2)</f>
        <v>0</v>
      </c>
      <c r="T20" s="17">
        <f>$AJ$10</f>
        <v>8.0000000000000002E-3</v>
      </c>
      <c r="U20" s="3" t="e">
        <f t="shared" si="10"/>
        <v>#VALUE!</v>
      </c>
      <c r="V20" s="24" t="str">
        <f>IF($D20="DoBPŠ",(IF($H20&lt;=$AO$10,0%,$AK$10)),(IF($D20="DoPČ-N",$AK$10,(IF($D20="DoVP-N",$AK$10,(IF($D20="DoPČ",$AK$10,(IF($D20="DoVP",$AK$10,"ERROR")))))))))</f>
        <v>ERROR</v>
      </c>
      <c r="W20" s="3" t="e">
        <f>IF($D20="DoBPŠ",(ROUNDDOWN($J20*X20,2)),(ROUNDDOWN($H20*X20,2)))</f>
        <v>#VALUE!</v>
      </c>
      <c r="X20" s="24" t="str">
        <f>IF($D20="DoBPŠ",(IF($H20&lt;=$AO$10,0%,0%)),(IF($D20="DoPČ-N",0%,(IF($D20="DoVP-N",0%,(IF($D20="DoPČ",$AL$10,(IF($D20="DoVP",$AL$10,"ERROR")))))))))</f>
        <v>ERROR</v>
      </c>
      <c r="Y20" s="3" t="e">
        <f t="shared" si="18"/>
        <v>#VALUE!</v>
      </c>
      <c r="Z20" s="24" t="str">
        <f t="shared" si="19"/>
        <v>ERROR</v>
      </c>
      <c r="AA20" s="3" t="e">
        <f>IF($D20="DoBPŠ",(ROUNDDOWN($J20*AB20,2)),(ROUNDDOWN($H20*AB20,2)))</f>
        <v>#VALUE!</v>
      </c>
      <c r="AB20" s="50" t="str">
        <f>IF($D20="DoBPŠ",(IF($H20&lt;=$AO$10,0%,$AN$10)),(IF($D20="DoPČ-N",$AN$10,(IF($D20="DoVP-N",$AN$10,(IF($D20="DoPČ",$AN$10,(IF($D20="DoVP",$AN$10,"ERROR")))))))))</f>
        <v>ERROR</v>
      </c>
      <c r="AC20" s="80"/>
      <c r="AD20" s="83" t="e">
        <f t="shared" si="20"/>
        <v>#VALUE!</v>
      </c>
      <c r="AE20" s="11"/>
    </row>
    <row r="21" spans="1:32" ht="16.5" customHeight="1" thickBot="1" x14ac:dyDescent="0.25">
      <c r="A21" s="102" t="s">
        <v>40</v>
      </c>
      <c r="B21" s="103"/>
      <c r="C21" s="103"/>
      <c r="D21" s="103"/>
      <c r="E21" s="103"/>
      <c r="F21" s="66"/>
      <c r="G21" s="70">
        <f>SUM(G11:G20)</f>
        <v>0</v>
      </c>
      <c r="H21" s="62">
        <f>SUM(H11:H20)</f>
        <v>0</v>
      </c>
      <c r="I21" s="62"/>
      <c r="J21" s="71"/>
      <c r="K21" s="70">
        <f>SUM(K11:K20)</f>
        <v>0</v>
      </c>
      <c r="L21" s="62"/>
      <c r="M21" s="62">
        <f>SUM(M11:M20)</f>
        <v>0</v>
      </c>
      <c r="N21" s="62"/>
      <c r="O21" s="62" t="e">
        <f>SUM(O11:O20)</f>
        <v>#VALUE!</v>
      </c>
      <c r="P21" s="62"/>
      <c r="Q21" s="62" t="e">
        <f>SUM(Q11:Q20)</f>
        <v>#VALUE!</v>
      </c>
      <c r="R21" s="62"/>
      <c r="S21" s="62">
        <f>SUM(S11:S20)</f>
        <v>0</v>
      </c>
      <c r="T21" s="63"/>
      <c r="U21" s="62" t="e">
        <f>SUM(U11:U20)</f>
        <v>#VALUE!</v>
      </c>
      <c r="V21" s="62"/>
      <c r="W21" s="62" t="e">
        <f>SUM(W11:W20)</f>
        <v>#VALUE!</v>
      </c>
      <c r="X21" s="62"/>
      <c r="Y21" s="62" t="e">
        <f>SUM(Y11:Y20)</f>
        <v>#VALUE!</v>
      </c>
      <c r="Z21" s="62"/>
      <c r="AA21" s="62" t="e">
        <f>SUM(AA11:AA20)</f>
        <v>#VALUE!</v>
      </c>
      <c r="AB21" s="71"/>
      <c r="AC21" s="81">
        <f>SUM(AC11:AC20)</f>
        <v>0</v>
      </c>
      <c r="AD21" s="67" t="e">
        <f>SUM(H21+S21+Q21+AA21+U21+K21+M21+O21+W21)</f>
        <v>#VALUE!</v>
      </c>
      <c r="AE21" s="64"/>
    </row>
    <row r="22" spans="1:32" ht="13.5" thickBot="1" x14ac:dyDescent="0.25"/>
    <row r="23" spans="1:32" s="4" customFormat="1" ht="19.5" customHeight="1" x14ac:dyDescent="0.2">
      <c r="A23" s="109" t="s">
        <v>41</v>
      </c>
      <c r="B23" s="110"/>
      <c r="C23" s="110"/>
      <c r="D23" s="110"/>
      <c r="E23" s="110"/>
      <c r="F23" s="110"/>
      <c r="G23" s="110"/>
      <c r="H23" s="110"/>
      <c r="I23" s="110"/>
      <c r="J23" s="110"/>
      <c r="K23" s="110"/>
      <c r="L23" s="110"/>
      <c r="M23" s="110"/>
      <c r="N23" s="110"/>
      <c r="O23" s="110"/>
      <c r="P23" s="110"/>
      <c r="Q23" s="110"/>
      <c r="R23" s="110"/>
      <c r="S23" s="110"/>
      <c r="T23" s="110"/>
      <c r="U23" s="110"/>
      <c r="V23" s="110"/>
      <c r="W23" s="110"/>
      <c r="X23" s="110"/>
      <c r="Y23" s="110"/>
      <c r="Z23" s="110"/>
      <c r="AA23" s="110"/>
      <c r="AB23" s="110"/>
      <c r="AC23" s="110"/>
      <c r="AD23" s="110"/>
      <c r="AE23" s="111"/>
    </row>
    <row r="24" spans="1:32" s="18" customFormat="1" ht="26.25" customHeight="1" x14ac:dyDescent="0.2">
      <c r="A24" s="10" t="s">
        <v>4</v>
      </c>
      <c r="B24" s="104" t="s">
        <v>37</v>
      </c>
      <c r="C24" s="104"/>
      <c r="D24" s="104"/>
      <c r="E24" s="104"/>
      <c r="F24" s="105"/>
      <c r="G24" s="105"/>
      <c r="H24" s="105"/>
      <c r="I24" s="105"/>
      <c r="J24" s="54" t="s">
        <v>5</v>
      </c>
      <c r="K24" s="104" t="s">
        <v>38</v>
      </c>
      <c r="L24" s="104"/>
      <c r="M24" s="104"/>
      <c r="N24" s="104"/>
      <c r="O24" s="104"/>
      <c r="P24" s="104"/>
      <c r="Q24" s="104"/>
      <c r="R24" s="104"/>
      <c r="S24" s="105"/>
      <c r="T24" s="105"/>
      <c r="U24" s="105"/>
      <c r="V24" s="105"/>
      <c r="W24" s="105"/>
      <c r="X24" s="105"/>
      <c r="Y24" s="105"/>
      <c r="Z24" s="105"/>
      <c r="AA24" s="105"/>
      <c r="AB24" s="105"/>
      <c r="AC24" s="105"/>
      <c r="AD24" s="105"/>
      <c r="AE24" s="112"/>
    </row>
    <row r="25" spans="1:32" s="4" customFormat="1" ht="16.5" customHeight="1" x14ac:dyDescent="0.2">
      <c r="A25" s="10" t="s">
        <v>6</v>
      </c>
      <c r="B25" s="113" t="s">
        <v>43</v>
      </c>
      <c r="C25" s="113"/>
      <c r="D25" s="113"/>
      <c r="E25" s="113"/>
      <c r="F25" s="113"/>
      <c r="G25" s="113"/>
      <c r="H25" s="113"/>
      <c r="I25" s="113"/>
      <c r="J25" s="113"/>
      <c r="K25" s="113"/>
      <c r="L25" s="113"/>
      <c r="M25" s="113"/>
      <c r="N25" s="113"/>
      <c r="O25" s="113"/>
      <c r="P25" s="113"/>
      <c r="Q25" s="113"/>
      <c r="R25" s="113"/>
      <c r="S25" s="113"/>
      <c r="T25" s="113"/>
      <c r="U25" s="113"/>
      <c r="V25" s="113"/>
      <c r="W25" s="113"/>
      <c r="X25" s="113"/>
      <c r="Y25" s="113"/>
      <c r="Z25" s="113"/>
      <c r="AA25" s="113"/>
      <c r="AB25" s="113"/>
      <c r="AC25" s="113"/>
      <c r="AD25" s="113"/>
      <c r="AE25" s="114"/>
    </row>
    <row r="26" spans="1:32" s="4" customFormat="1" ht="16.5" customHeight="1" x14ac:dyDescent="0.2">
      <c r="A26" s="106"/>
      <c r="B26" s="108" t="s">
        <v>24</v>
      </c>
      <c r="C26" s="108"/>
      <c r="D26" s="108"/>
      <c r="E26" s="108"/>
      <c r="F26" s="108"/>
      <c r="G26" s="108"/>
      <c r="H26" s="108"/>
      <c r="I26" s="108"/>
      <c r="J26" s="117" t="s">
        <v>42</v>
      </c>
      <c r="K26" s="117"/>
      <c r="L26" s="117"/>
      <c r="M26" s="117"/>
      <c r="N26" s="117"/>
      <c r="O26" s="117"/>
      <c r="P26" s="117"/>
      <c r="Q26" s="117"/>
      <c r="R26" s="117"/>
      <c r="S26" s="115"/>
      <c r="T26" s="115"/>
      <c r="U26" s="115"/>
      <c r="V26" s="115"/>
      <c r="W26" s="115"/>
      <c r="X26" s="115"/>
      <c r="Y26" s="115"/>
      <c r="Z26" s="115"/>
      <c r="AA26" s="115"/>
      <c r="AB26" s="115"/>
      <c r="AC26" s="115"/>
      <c r="AD26" s="115"/>
      <c r="AE26" s="116"/>
    </row>
    <row r="27" spans="1:32" s="4" customFormat="1" ht="22.5" customHeight="1" x14ac:dyDescent="0.2">
      <c r="A27" s="106"/>
      <c r="B27" s="108" t="s">
        <v>25</v>
      </c>
      <c r="C27" s="108"/>
      <c r="D27" s="108"/>
      <c r="E27" s="108"/>
      <c r="F27" s="108"/>
      <c r="G27" s="108"/>
      <c r="H27" s="108"/>
      <c r="I27" s="108"/>
      <c r="J27" s="117"/>
      <c r="K27" s="117"/>
      <c r="L27" s="117"/>
      <c r="M27" s="117"/>
      <c r="N27" s="117"/>
      <c r="O27" s="117"/>
      <c r="P27" s="117"/>
      <c r="Q27" s="117"/>
      <c r="R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6"/>
    </row>
    <row r="28" spans="1:32" s="4" customFormat="1" ht="16.5" customHeight="1" thickBot="1" x14ac:dyDescent="0.25">
      <c r="A28" s="107"/>
      <c r="B28" s="177" t="s">
        <v>26</v>
      </c>
      <c r="C28" s="177"/>
      <c r="D28" s="177"/>
      <c r="E28" s="177"/>
      <c r="F28" s="177"/>
      <c r="G28" s="177"/>
      <c r="H28" s="177"/>
      <c r="I28" s="177"/>
      <c r="J28" s="177" t="s">
        <v>14</v>
      </c>
      <c r="K28" s="177"/>
      <c r="L28" s="177"/>
      <c r="M28" s="177"/>
      <c r="N28" s="177"/>
      <c r="O28" s="177"/>
      <c r="P28" s="177"/>
      <c r="Q28" s="177"/>
      <c r="R28" s="177"/>
      <c r="S28" s="181"/>
      <c r="T28" s="181"/>
      <c r="U28" s="181"/>
      <c r="V28" s="181"/>
      <c r="W28" s="181"/>
      <c r="X28" s="181"/>
      <c r="Y28" s="181"/>
      <c r="Z28" s="181"/>
      <c r="AA28" s="181"/>
      <c r="AB28" s="181"/>
      <c r="AC28" s="181"/>
      <c r="AD28" s="181"/>
      <c r="AE28" s="182"/>
    </row>
    <row r="29" spans="1:32" s="4" customFormat="1" ht="6.75" customHeight="1" x14ac:dyDescent="0.2">
      <c r="A29" s="5"/>
      <c r="B29" s="6"/>
      <c r="C29" s="6"/>
      <c r="D29" s="6"/>
      <c r="E29" s="6"/>
      <c r="F29" s="6"/>
      <c r="G29" s="8"/>
      <c r="H29" s="8"/>
      <c r="I29" s="8"/>
      <c r="J29" s="7"/>
      <c r="K29" s="13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9"/>
    </row>
    <row r="30" spans="1:32" ht="12.75" customHeight="1" thickBot="1" x14ac:dyDescent="0.25">
      <c r="A30" s="85"/>
      <c r="B30" s="85"/>
      <c r="C30" s="85"/>
      <c r="D30" s="85"/>
      <c r="E30" s="85"/>
      <c r="F30" s="85"/>
      <c r="G30" s="85"/>
      <c r="H30" s="85"/>
      <c r="I30" s="85"/>
      <c r="J30" s="85"/>
      <c r="K30" s="85"/>
      <c r="L30" s="85"/>
      <c r="M30" s="85"/>
      <c r="N30" s="85"/>
      <c r="O30" s="85"/>
      <c r="P30" s="85"/>
      <c r="Q30" s="85"/>
      <c r="R30" s="86"/>
      <c r="S30" s="86"/>
      <c r="T30" s="86"/>
      <c r="U30" s="86"/>
      <c r="V30" s="86"/>
      <c r="W30" s="86"/>
      <c r="X30" s="86"/>
      <c r="Y30" s="86"/>
      <c r="Z30" s="86"/>
      <c r="AA30" s="86"/>
      <c r="AB30" s="76"/>
      <c r="AC30" s="76"/>
    </row>
    <row r="31" spans="1:32" ht="13.5" customHeight="1" x14ac:dyDescent="0.25">
      <c r="A31" s="178" t="s">
        <v>12</v>
      </c>
      <c r="B31" s="178"/>
      <c r="C31" s="91"/>
      <c r="D31" s="91"/>
      <c r="E31" s="92"/>
      <c r="F31" s="92"/>
      <c r="G31" s="92"/>
      <c r="H31" s="92"/>
      <c r="I31" s="92"/>
      <c r="J31" s="92"/>
      <c r="K31" s="93"/>
      <c r="L31" s="92"/>
      <c r="M31" s="92"/>
      <c r="N31" s="92"/>
      <c r="O31" s="78"/>
      <c r="P31" s="78"/>
      <c r="Q31" s="78"/>
      <c r="R31" s="78"/>
      <c r="S31" s="78"/>
      <c r="T31" s="78"/>
      <c r="U31" s="78"/>
      <c r="V31" s="183" t="s">
        <v>86</v>
      </c>
      <c r="W31" s="184"/>
      <c r="X31" s="184"/>
      <c r="Y31" s="184"/>
      <c r="Z31" s="184"/>
      <c r="AA31" s="184"/>
      <c r="AB31" s="184"/>
      <c r="AC31" s="184"/>
      <c r="AD31" s="184"/>
      <c r="AE31" s="185"/>
    </row>
    <row r="32" spans="1:32" ht="13.5" customHeight="1" x14ac:dyDescent="0.25">
      <c r="A32" s="175">
        <v>1</v>
      </c>
      <c r="B32" s="176" t="s">
        <v>53</v>
      </c>
      <c r="C32" s="176"/>
      <c r="D32" s="176"/>
      <c r="E32" s="176"/>
      <c r="F32" s="176"/>
      <c r="G32" s="176"/>
      <c r="H32" s="176"/>
      <c r="I32" s="176"/>
      <c r="J32" s="94"/>
      <c r="K32" s="94"/>
      <c r="L32" s="94"/>
      <c r="M32" s="94"/>
      <c r="N32" s="19"/>
      <c r="O32" s="77"/>
      <c r="P32" s="75"/>
      <c r="Q32" s="75"/>
      <c r="R32" s="76"/>
      <c r="S32" s="87"/>
      <c r="T32" s="87"/>
      <c r="U32" s="87"/>
      <c r="V32" s="179" t="s">
        <v>87</v>
      </c>
      <c r="W32" s="142"/>
      <c r="X32" s="142"/>
      <c r="Y32" s="142"/>
      <c r="Z32" s="142"/>
      <c r="AA32" s="142"/>
      <c r="AB32" s="142"/>
      <c r="AC32" s="142"/>
      <c r="AD32" s="142"/>
      <c r="AE32" s="180"/>
    </row>
    <row r="33" spans="1:31" ht="13.5" x14ac:dyDescent="0.25">
      <c r="A33" s="175"/>
      <c r="B33" s="176"/>
      <c r="C33" s="176"/>
      <c r="D33" s="176"/>
      <c r="E33" s="176"/>
      <c r="F33" s="176"/>
      <c r="G33" s="176"/>
      <c r="H33" s="176"/>
      <c r="I33" s="176"/>
      <c r="J33" s="19"/>
      <c r="K33" s="95"/>
      <c r="L33" s="19"/>
      <c r="M33" s="19"/>
      <c r="N33" s="19"/>
      <c r="O33" s="77"/>
      <c r="P33" s="77"/>
      <c r="Q33" s="77"/>
      <c r="R33" s="77"/>
      <c r="S33" s="77"/>
      <c r="T33" s="77"/>
      <c r="U33" s="77"/>
      <c r="V33" s="179" t="s">
        <v>88</v>
      </c>
      <c r="W33" s="142"/>
      <c r="X33" s="142"/>
      <c r="Y33" s="142"/>
      <c r="Z33" s="142"/>
      <c r="AA33" s="142"/>
      <c r="AB33" s="142"/>
      <c r="AC33" s="142"/>
      <c r="AD33" s="142"/>
      <c r="AE33" s="180"/>
    </row>
    <row r="34" spans="1:31" ht="13.5" x14ac:dyDescent="0.25">
      <c r="A34" s="96">
        <v>2</v>
      </c>
      <c r="B34" s="19" t="s">
        <v>75</v>
      </c>
      <c r="C34" s="19"/>
      <c r="D34" s="19"/>
      <c r="E34" s="20"/>
      <c r="F34" s="20"/>
      <c r="G34" s="20"/>
      <c r="H34" s="20"/>
      <c r="I34" s="20"/>
      <c r="J34" s="20"/>
      <c r="K34" s="97"/>
      <c r="L34" s="20"/>
      <c r="M34" s="20"/>
      <c r="N34" s="20"/>
      <c r="O34" s="77"/>
      <c r="P34" s="76"/>
      <c r="Q34" s="76"/>
      <c r="R34" s="76"/>
      <c r="S34" s="77"/>
      <c r="T34" s="77"/>
      <c r="U34" s="77"/>
      <c r="V34" s="186"/>
      <c r="W34" s="187"/>
      <c r="X34" s="187"/>
      <c r="Y34" s="187"/>
      <c r="Z34" s="187"/>
      <c r="AA34" s="187"/>
      <c r="AB34" s="187"/>
      <c r="AC34" s="187"/>
      <c r="AD34" s="187"/>
      <c r="AE34" s="188"/>
    </row>
    <row r="35" spans="1:31" ht="13.5" x14ac:dyDescent="0.25">
      <c r="A35" s="96">
        <v>3</v>
      </c>
      <c r="B35" s="98" t="s">
        <v>57</v>
      </c>
      <c r="C35" s="19"/>
      <c r="D35" s="19"/>
      <c r="E35" s="20"/>
      <c r="F35" s="20"/>
      <c r="G35" s="20"/>
      <c r="H35" s="20"/>
      <c r="I35" s="20"/>
      <c r="J35" s="20"/>
      <c r="K35" s="97"/>
      <c r="L35" s="20"/>
      <c r="M35" s="20"/>
      <c r="N35" s="20"/>
      <c r="O35" s="76"/>
      <c r="P35" s="76"/>
      <c r="Q35" s="76"/>
      <c r="R35" s="76"/>
      <c r="S35" s="88"/>
      <c r="T35" s="88"/>
      <c r="U35" s="88"/>
      <c r="V35" s="179"/>
      <c r="W35" s="142"/>
      <c r="X35" s="142"/>
      <c r="Y35" s="142"/>
      <c r="Z35" s="142"/>
      <c r="AA35" s="142"/>
      <c r="AB35" s="142"/>
      <c r="AC35" s="142"/>
      <c r="AD35" s="142"/>
      <c r="AE35" s="180"/>
    </row>
    <row r="36" spans="1:31" ht="13.5" x14ac:dyDescent="0.25">
      <c r="A36" s="96">
        <v>4</v>
      </c>
      <c r="B36" s="19" t="s">
        <v>13</v>
      </c>
      <c r="C36" s="20"/>
      <c r="D36" s="20"/>
      <c r="E36" s="20"/>
      <c r="F36" s="20"/>
      <c r="G36" s="20"/>
      <c r="H36" s="20"/>
      <c r="I36" s="20"/>
      <c r="J36" s="20"/>
      <c r="K36" s="97"/>
      <c r="L36" s="20"/>
      <c r="M36" s="20"/>
      <c r="N36" s="20"/>
      <c r="O36" s="77"/>
      <c r="P36" s="77"/>
      <c r="Q36" s="77"/>
      <c r="R36" s="77"/>
      <c r="S36" s="77"/>
      <c r="T36" s="77"/>
      <c r="U36" s="77"/>
      <c r="V36" s="179" t="s">
        <v>89</v>
      </c>
      <c r="W36" s="142"/>
      <c r="X36" s="142"/>
      <c r="Y36" s="142"/>
      <c r="Z36" s="142"/>
      <c r="AA36" s="142"/>
      <c r="AB36" s="142"/>
      <c r="AC36" s="142"/>
      <c r="AD36" s="142"/>
      <c r="AE36" s="180"/>
    </row>
    <row r="37" spans="1:31" ht="13.5" x14ac:dyDescent="0.25">
      <c r="A37" s="84" t="s">
        <v>107</v>
      </c>
      <c r="B37" s="19" t="s">
        <v>145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76"/>
      <c r="P37" s="76"/>
      <c r="Q37" s="76"/>
      <c r="R37" s="76"/>
      <c r="S37" s="77"/>
      <c r="T37" s="77"/>
      <c r="U37" s="77"/>
      <c r="V37" s="169"/>
      <c r="W37" s="170"/>
      <c r="X37" s="170"/>
      <c r="Y37" s="170"/>
      <c r="Z37" s="170"/>
      <c r="AA37" s="170"/>
      <c r="AB37" s="170"/>
      <c r="AC37" s="170"/>
      <c r="AD37" s="170"/>
      <c r="AE37" s="171"/>
    </row>
    <row r="38" spans="1:31" ht="14.25" thickBot="1" x14ac:dyDescent="0.25">
      <c r="A38" s="84" t="s">
        <v>148</v>
      </c>
      <c r="B38" s="100" t="s">
        <v>106</v>
      </c>
      <c r="O38" s="4"/>
      <c r="P38" s="4"/>
      <c r="Q38" s="4"/>
      <c r="R38" s="76"/>
      <c r="S38" s="89"/>
      <c r="T38" s="89"/>
      <c r="U38" s="89"/>
      <c r="V38" s="172"/>
      <c r="W38" s="173"/>
      <c r="X38" s="173"/>
      <c r="Y38" s="173"/>
      <c r="Z38" s="173"/>
      <c r="AA38" s="173"/>
      <c r="AB38" s="173"/>
      <c r="AC38" s="173"/>
      <c r="AD38" s="173"/>
      <c r="AE38" s="174"/>
    </row>
    <row r="39" spans="1:31" x14ac:dyDescent="0.2">
      <c r="R39" s="76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76"/>
    </row>
  </sheetData>
  <mergeCells count="72">
    <mergeCell ref="V38:AE38"/>
    <mergeCell ref="B12:C12"/>
    <mergeCell ref="V34:AE34"/>
    <mergeCell ref="V35:AE35"/>
    <mergeCell ref="V36:AE36"/>
    <mergeCell ref="V37:AE37"/>
    <mergeCell ref="A31:B31"/>
    <mergeCell ref="V31:AE31"/>
    <mergeCell ref="B18:C18"/>
    <mergeCell ref="B19:C19"/>
    <mergeCell ref="B20:C20"/>
    <mergeCell ref="A21:E21"/>
    <mergeCell ref="A23:AE23"/>
    <mergeCell ref="B24:E24"/>
    <mergeCell ref="F24:I24"/>
    <mergeCell ref="K24:R24"/>
    <mergeCell ref="A32:A33"/>
    <mergeCell ref="B32:I33"/>
    <mergeCell ref="V32:AE32"/>
    <mergeCell ref="V33:AE33"/>
    <mergeCell ref="B25:AE25"/>
    <mergeCell ref="A26:A28"/>
    <mergeCell ref="B26:C26"/>
    <mergeCell ref="D26:I26"/>
    <mergeCell ref="J26:R27"/>
    <mergeCell ref="S26:AE27"/>
    <mergeCell ref="B27:C27"/>
    <mergeCell ref="D27:I27"/>
    <mergeCell ref="B28:C28"/>
    <mergeCell ref="D28:I28"/>
    <mergeCell ref="J28:R28"/>
    <mergeCell ref="S28:AE28"/>
    <mergeCell ref="B13:C13"/>
    <mergeCell ref="B14:C14"/>
    <mergeCell ref="B15:C15"/>
    <mergeCell ref="B16:C16"/>
    <mergeCell ref="B17:C17"/>
    <mergeCell ref="S24:AE24"/>
    <mergeCell ref="B11:C11"/>
    <mergeCell ref="K8:AB8"/>
    <mergeCell ref="AC8:AC10"/>
    <mergeCell ref="AD8:AD10"/>
    <mergeCell ref="AE8:AE10"/>
    <mergeCell ref="G9:G10"/>
    <mergeCell ref="J9:J10"/>
    <mergeCell ref="K9:L9"/>
    <mergeCell ref="M9:N9"/>
    <mergeCell ref="O9:P9"/>
    <mergeCell ref="Q9:R9"/>
    <mergeCell ref="S9:T9"/>
    <mergeCell ref="U9:V9"/>
    <mergeCell ref="W9:X9"/>
    <mergeCell ref="Y9:Z9"/>
    <mergeCell ref="AA9:AB9"/>
    <mergeCell ref="A5:C5"/>
    <mergeCell ref="D5:J5"/>
    <mergeCell ref="A6:C6"/>
    <mergeCell ref="D6:J6"/>
    <mergeCell ref="A8:A10"/>
    <mergeCell ref="B8:C10"/>
    <mergeCell ref="D8:D10"/>
    <mergeCell ref="E8:E10"/>
    <mergeCell ref="F8:F10"/>
    <mergeCell ref="G8:J8"/>
    <mergeCell ref="H9:H10"/>
    <mergeCell ref="I9:I10"/>
    <mergeCell ref="A1:C1"/>
    <mergeCell ref="D1:W1"/>
    <mergeCell ref="A3:C3"/>
    <mergeCell ref="D3:J3"/>
    <mergeCell ref="A4:C4"/>
    <mergeCell ref="D4:J4"/>
  </mergeCells>
  <conditionalFormatting sqref="H11:H20">
    <cfRule type="cellIs" dxfId="7" priority="4" stopIfTrue="1" operator="lessThan">
      <formula>155</formula>
    </cfRule>
  </conditionalFormatting>
  <conditionalFormatting sqref="H11:H20">
    <cfRule type="cellIs" dxfId="6" priority="3" stopIfTrue="1" operator="lessThan">
      <formula>155.01</formula>
    </cfRule>
  </conditionalFormatting>
  <conditionalFormatting sqref="H17:H20">
    <cfRule type="cellIs" dxfId="5" priority="2" stopIfTrue="1" operator="lessThan">
      <formula>155</formula>
    </cfRule>
  </conditionalFormatting>
  <conditionalFormatting sqref="H17:H20">
    <cfRule type="cellIs" dxfId="4" priority="1" stopIfTrue="1" operator="lessThan">
      <formula>155.01</formula>
    </cfRule>
  </conditionalFormatting>
  <dataValidations count="1">
    <dataValidation type="list" allowBlank="1" showInputMessage="1" showErrorMessage="1" sqref="D11:D20">
      <formula1>$AF$11:$AF$15</formula1>
    </dataValidation>
  </dataValidations>
  <pageMargins left="0.70866141732283472" right="0.70866141732283472" top="0.74803149606299213" bottom="0.74803149606299213" header="0.31496062992125984" footer="0.31496062992125984"/>
  <pageSetup paperSize="9" scale="46" orientation="landscape" r:id="rId1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-0.499984740745262"/>
    <pageSetUpPr fitToPage="1"/>
  </sheetPr>
  <dimension ref="A1:AO39"/>
  <sheetViews>
    <sheetView topLeftCell="A19" workbookViewId="0">
      <selection activeCell="A37" sqref="A37:A38"/>
    </sheetView>
  </sheetViews>
  <sheetFormatPr defaultColWidth="9.140625" defaultRowHeight="12.75" x14ac:dyDescent="0.2"/>
  <cols>
    <col min="1" max="1" width="4.5703125" style="2" customWidth="1"/>
    <col min="2" max="2" width="36.28515625" style="2" customWidth="1"/>
    <col min="3" max="3" width="6.140625" style="2" customWidth="1"/>
    <col min="4" max="4" width="12.85546875" style="2" customWidth="1"/>
    <col min="5" max="6" width="11" style="2" customWidth="1"/>
    <col min="7" max="7" width="13.7109375" style="2" customWidth="1"/>
    <col min="8" max="8" width="11.5703125" style="2" customWidth="1"/>
    <col min="9" max="10" width="8.28515625" style="2" customWidth="1"/>
    <col min="11" max="11" width="8.85546875" style="2" bestFit="1" customWidth="1"/>
    <col min="12" max="12" width="5.7109375" style="2" customWidth="1"/>
    <col min="13" max="13" width="8.85546875" style="2" bestFit="1" customWidth="1"/>
    <col min="14" max="14" width="5.7109375" style="2" customWidth="1"/>
    <col min="15" max="15" width="8.85546875" style="2" bestFit="1" customWidth="1"/>
    <col min="16" max="16" width="5.7109375" style="2" customWidth="1"/>
    <col min="17" max="17" width="8.85546875" style="2" bestFit="1" customWidth="1"/>
    <col min="18" max="18" width="6.140625" style="2" customWidth="1"/>
    <col min="19" max="19" width="6.85546875" style="2" bestFit="1" customWidth="1"/>
    <col min="20" max="20" width="5.7109375" style="14" customWidth="1"/>
    <col min="21" max="21" width="8.85546875" style="2" bestFit="1" customWidth="1"/>
    <col min="22" max="22" width="5.7109375" style="2" customWidth="1"/>
    <col min="23" max="23" width="8.85546875" style="2" bestFit="1" customWidth="1"/>
    <col min="24" max="24" width="6" style="2" customWidth="1"/>
    <col min="25" max="25" width="8.85546875" style="2" bestFit="1" customWidth="1"/>
    <col min="26" max="26" width="6" style="2" customWidth="1"/>
    <col min="27" max="27" width="8.85546875" style="2" bestFit="1" customWidth="1"/>
    <col min="28" max="28" width="5.7109375" style="2" customWidth="1"/>
    <col min="29" max="29" width="7.7109375" style="2" customWidth="1"/>
    <col min="30" max="30" width="10" style="2" customWidth="1"/>
    <col min="31" max="31" width="17.7109375" style="2" customWidth="1"/>
    <col min="32" max="32" width="9.140625" style="2"/>
    <col min="33" max="34" width="6.42578125" style="2" customWidth="1"/>
    <col min="35" max="35" width="6.42578125" style="2" bestFit="1" customWidth="1"/>
    <col min="36" max="36" width="5.5703125" style="2" customWidth="1"/>
    <col min="37" max="37" width="6.42578125" style="2" customWidth="1"/>
    <col min="38" max="39" width="5.5703125" style="2" customWidth="1"/>
    <col min="40" max="41" width="9.140625" style="2" customWidth="1"/>
    <col min="42" max="16384" width="9.140625" style="2"/>
  </cols>
  <sheetData>
    <row r="1" spans="1:41" s="1" customFormat="1" ht="18" x14ac:dyDescent="0.3">
      <c r="A1" s="142" t="s">
        <v>136</v>
      </c>
      <c r="B1" s="142"/>
      <c r="C1" s="142"/>
      <c r="D1" s="143" t="s">
        <v>143</v>
      </c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  <c r="S1" s="143"/>
      <c r="T1" s="143"/>
      <c r="U1" s="143"/>
      <c r="V1" s="143"/>
      <c r="W1" s="143"/>
      <c r="X1" s="39"/>
      <c r="Y1" s="39"/>
      <c r="Z1" s="39"/>
      <c r="AA1" s="39"/>
      <c r="AB1" s="39"/>
      <c r="AC1" s="39"/>
      <c r="AD1" s="39"/>
      <c r="AE1" s="39"/>
    </row>
    <row r="2" spans="1:41" s="1" customFormat="1" ht="15" customHeight="1" thickBot="1" x14ac:dyDescent="0.35">
      <c r="A2" s="40"/>
      <c r="B2" s="40"/>
      <c r="C2" s="40"/>
      <c r="D2" s="41"/>
      <c r="E2" s="41"/>
      <c r="F2" s="41"/>
      <c r="G2" s="41"/>
      <c r="H2" s="41"/>
      <c r="I2" s="41"/>
      <c r="J2" s="41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39"/>
      <c r="Y2" s="39"/>
      <c r="Z2" s="39"/>
      <c r="AA2" s="39"/>
      <c r="AB2" s="39"/>
      <c r="AC2" s="39"/>
      <c r="AD2" s="39"/>
      <c r="AE2" s="39"/>
    </row>
    <row r="3" spans="1:41" s="1" customFormat="1" ht="15" customHeight="1" thickBot="1" x14ac:dyDescent="0.35">
      <c r="A3" s="137" t="s">
        <v>23</v>
      </c>
      <c r="B3" s="138"/>
      <c r="C3" s="139"/>
      <c r="D3" s="144" t="s">
        <v>137</v>
      </c>
      <c r="E3" s="145"/>
      <c r="F3" s="145"/>
      <c r="G3" s="145"/>
      <c r="H3" s="145"/>
      <c r="I3" s="145"/>
      <c r="J3" s="146"/>
      <c r="K3" s="43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</row>
    <row r="4" spans="1:41" s="1" customFormat="1" ht="15" customHeight="1" thickBot="1" x14ac:dyDescent="0.35">
      <c r="A4" s="137" t="s">
        <v>56</v>
      </c>
      <c r="B4" s="138"/>
      <c r="C4" s="139"/>
      <c r="D4" s="144"/>
      <c r="E4" s="145"/>
      <c r="F4" s="145"/>
      <c r="G4" s="145"/>
      <c r="H4" s="145"/>
      <c r="I4" s="145"/>
      <c r="J4" s="146"/>
      <c r="K4" s="43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</row>
    <row r="5" spans="1:41" s="1" customFormat="1" ht="15" customHeight="1" thickBot="1" x14ac:dyDescent="0.35">
      <c r="A5" s="140" t="s">
        <v>30</v>
      </c>
      <c r="B5" s="141"/>
      <c r="C5" s="141"/>
      <c r="D5" s="147"/>
      <c r="E5" s="148"/>
      <c r="F5" s="148"/>
      <c r="G5" s="148"/>
      <c r="H5" s="148"/>
      <c r="I5" s="148"/>
      <c r="J5" s="149"/>
      <c r="K5" s="43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</row>
    <row r="6" spans="1:41" s="1" customFormat="1" ht="15" customHeight="1" thickBot="1" x14ac:dyDescent="0.35">
      <c r="A6" s="137" t="s">
        <v>31</v>
      </c>
      <c r="B6" s="138"/>
      <c r="C6" s="138"/>
      <c r="D6" s="134" t="s">
        <v>138</v>
      </c>
      <c r="E6" s="135"/>
      <c r="F6" s="135"/>
      <c r="G6" s="135"/>
      <c r="H6" s="135"/>
      <c r="I6" s="135"/>
      <c r="J6" s="136"/>
      <c r="K6" s="43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</row>
    <row r="7" spans="1:41" s="1" customFormat="1" ht="18.75" thickBot="1" x14ac:dyDescent="0.35">
      <c r="A7" s="16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</row>
    <row r="8" spans="1:41" ht="15.75" customHeight="1" x14ac:dyDescent="0.2">
      <c r="A8" s="122" t="s">
        <v>0</v>
      </c>
      <c r="B8" s="150" t="s">
        <v>146</v>
      </c>
      <c r="C8" s="163"/>
      <c r="D8" s="166" t="s">
        <v>35</v>
      </c>
      <c r="E8" s="150" t="s">
        <v>36</v>
      </c>
      <c r="F8" s="125" t="s">
        <v>84</v>
      </c>
      <c r="G8" s="160" t="s">
        <v>1</v>
      </c>
      <c r="H8" s="161"/>
      <c r="I8" s="161"/>
      <c r="J8" s="162"/>
      <c r="K8" s="157" t="s">
        <v>2</v>
      </c>
      <c r="L8" s="158"/>
      <c r="M8" s="158"/>
      <c r="N8" s="158"/>
      <c r="O8" s="158"/>
      <c r="P8" s="158"/>
      <c r="Q8" s="158"/>
      <c r="R8" s="158"/>
      <c r="S8" s="158"/>
      <c r="T8" s="158"/>
      <c r="U8" s="158"/>
      <c r="V8" s="158"/>
      <c r="W8" s="158"/>
      <c r="X8" s="158"/>
      <c r="Y8" s="158"/>
      <c r="Z8" s="158"/>
      <c r="AA8" s="158"/>
      <c r="AB8" s="159"/>
      <c r="AC8" s="119" t="s">
        <v>85</v>
      </c>
      <c r="AD8" s="122" t="s">
        <v>39</v>
      </c>
      <c r="AE8" s="125" t="s">
        <v>33</v>
      </c>
    </row>
    <row r="9" spans="1:41" ht="56.25" customHeight="1" x14ac:dyDescent="0.2">
      <c r="A9" s="123"/>
      <c r="B9" s="151"/>
      <c r="C9" s="164"/>
      <c r="D9" s="167"/>
      <c r="E9" s="151"/>
      <c r="F9" s="126"/>
      <c r="G9" s="153" t="s">
        <v>34</v>
      </c>
      <c r="H9" s="155" t="s">
        <v>139</v>
      </c>
      <c r="I9" s="155" t="s">
        <v>90</v>
      </c>
      <c r="J9" s="132" t="s">
        <v>27</v>
      </c>
      <c r="K9" s="131" t="s">
        <v>29</v>
      </c>
      <c r="L9" s="129"/>
      <c r="M9" s="129" t="s">
        <v>28</v>
      </c>
      <c r="N9" s="129"/>
      <c r="O9" s="129" t="s">
        <v>18</v>
      </c>
      <c r="P9" s="129"/>
      <c r="Q9" s="129" t="s">
        <v>15</v>
      </c>
      <c r="R9" s="129"/>
      <c r="S9" s="129" t="s">
        <v>3</v>
      </c>
      <c r="T9" s="129"/>
      <c r="U9" s="129" t="s">
        <v>17</v>
      </c>
      <c r="V9" s="129"/>
      <c r="W9" s="129" t="s">
        <v>19</v>
      </c>
      <c r="X9" s="129"/>
      <c r="Y9" s="129" t="s">
        <v>147</v>
      </c>
      <c r="Z9" s="129"/>
      <c r="AA9" s="129" t="s">
        <v>16</v>
      </c>
      <c r="AB9" s="130"/>
      <c r="AC9" s="120"/>
      <c r="AD9" s="123"/>
      <c r="AE9" s="126"/>
      <c r="AG9" s="21" t="s">
        <v>49</v>
      </c>
      <c r="AH9" s="21" t="s">
        <v>50</v>
      </c>
      <c r="AI9" s="21" t="s">
        <v>46</v>
      </c>
      <c r="AJ9" s="21" t="s">
        <v>45</v>
      </c>
      <c r="AK9" s="21" t="s">
        <v>48</v>
      </c>
      <c r="AL9" s="21" t="s">
        <v>51</v>
      </c>
      <c r="AM9" s="4" t="s">
        <v>79</v>
      </c>
      <c r="AN9" s="21" t="s">
        <v>47</v>
      </c>
      <c r="AO9" s="22" t="s">
        <v>52</v>
      </c>
    </row>
    <row r="10" spans="1:41" ht="15" customHeight="1" thickBot="1" x14ac:dyDescent="0.25">
      <c r="A10" s="124"/>
      <c r="B10" s="152"/>
      <c r="C10" s="165"/>
      <c r="D10" s="168"/>
      <c r="E10" s="152"/>
      <c r="F10" s="127"/>
      <c r="G10" s="154"/>
      <c r="H10" s="156"/>
      <c r="I10" s="156"/>
      <c r="J10" s="133"/>
      <c r="K10" s="51" t="s">
        <v>21</v>
      </c>
      <c r="L10" s="52" t="s">
        <v>22</v>
      </c>
      <c r="M10" s="52" t="s">
        <v>21</v>
      </c>
      <c r="N10" s="52" t="s">
        <v>22</v>
      </c>
      <c r="O10" s="52" t="s">
        <v>21</v>
      </c>
      <c r="P10" s="52" t="s">
        <v>22</v>
      </c>
      <c r="Q10" s="52" t="s">
        <v>21</v>
      </c>
      <c r="R10" s="52" t="s">
        <v>22</v>
      </c>
      <c r="S10" s="52" t="s">
        <v>21</v>
      </c>
      <c r="T10" s="53" t="s">
        <v>22</v>
      </c>
      <c r="U10" s="52" t="s">
        <v>21</v>
      </c>
      <c r="V10" s="52" t="s">
        <v>22</v>
      </c>
      <c r="W10" s="52" t="s">
        <v>21</v>
      </c>
      <c r="X10" s="52" t="s">
        <v>22</v>
      </c>
      <c r="Y10" s="52" t="s">
        <v>21</v>
      </c>
      <c r="Z10" s="52" t="s">
        <v>22</v>
      </c>
      <c r="AA10" s="52" t="s">
        <v>21</v>
      </c>
      <c r="AB10" s="74" t="s">
        <v>22</v>
      </c>
      <c r="AC10" s="121"/>
      <c r="AD10" s="124"/>
      <c r="AE10" s="127"/>
      <c r="AG10" s="23">
        <v>0.1</v>
      </c>
      <c r="AH10" s="23">
        <v>1.4E-2</v>
      </c>
      <c r="AI10" s="23">
        <v>0.14000000000000001</v>
      </c>
      <c r="AJ10" s="23">
        <v>8.0000000000000002E-3</v>
      </c>
      <c r="AK10" s="23">
        <v>0.03</v>
      </c>
      <c r="AL10" s="23">
        <v>0.01</v>
      </c>
      <c r="AM10" s="42">
        <v>2.5000000000000001E-3</v>
      </c>
      <c r="AN10" s="23">
        <v>4.7500000000000001E-2</v>
      </c>
      <c r="AO10" s="21">
        <v>200</v>
      </c>
    </row>
    <row r="11" spans="1:41" s="4" customFormat="1" ht="25.5" x14ac:dyDescent="0.2">
      <c r="A11" s="55" t="s">
        <v>4</v>
      </c>
      <c r="B11" s="128"/>
      <c r="C11" s="128"/>
      <c r="D11" s="56"/>
      <c r="E11" s="57"/>
      <c r="F11" s="65"/>
      <c r="G11" s="68"/>
      <c r="H11" s="58">
        <f t="shared" ref="H11:H20" si="0">ROUNDDOWN(G11/100*E11,2)</f>
        <v>0</v>
      </c>
      <c r="I11" s="58"/>
      <c r="J11" s="69" t="str">
        <f t="shared" ref="J11:J20" si="1">IF(D11="DoBPŠ",(IF(H11-I11&lt;=0,0,H11-I11)),"-")</f>
        <v>-</v>
      </c>
      <c r="K11" s="72">
        <f>IF(F11=621,IF($D11="DoBPŠ",(ROUNDDOWN($J11*L11,2)),(ROUNDDOWN($H11*L11,2))),0)</f>
        <v>0</v>
      </c>
      <c r="L11" s="59" t="str">
        <f t="shared" ref="L11:L17" si="2">IF($D11="DoBPŠ",(IF($H11&lt;=$AO$10,0%,0%)),(IF($D11="DoPČ-N",$AG$10,(IF($D11="DoVP-N",$AG$10,(IF($D11="DoPČ",$AG$10,(IF($D11="DoVP",$AG$10,"ERROR")))))))))</f>
        <v>ERROR</v>
      </c>
      <c r="M11" s="58">
        <f>IF(F11=623,IF($D11="DoBPŠ",(ROUNDDOWN($J11*N11,2)),(ROUNDDOWN($H11*N11,2))),0)</f>
        <v>0</v>
      </c>
      <c r="N11" s="59" t="str">
        <f t="shared" ref="N11:N17" si="3">IF($D11="DoBPŠ",(IF($H11&lt;=$AO$10,0%,0%)),(IF($D11="DoPČ-N",$AG$10,(IF($D11="DoVP-N",$AG$10,(IF($D11="DoPČ",$AG$10,(IF($D11="DoVP",$AG$10,"ERROR")))))))))</f>
        <v>ERROR</v>
      </c>
      <c r="O11" s="58" t="e">
        <f t="shared" ref="O11:O17" si="4">IF($D11="DoBPŠ",(ROUNDDOWN($J11*P11,2)),(ROUNDDOWN($H11*P11,2)))</f>
        <v>#VALUE!</v>
      </c>
      <c r="P11" s="59" t="str">
        <f t="shared" ref="P11:P17" si="5">IF($D11="DoBPŠ",(IF($H11&lt;=$AO$10,0%,0%)),(IF($D11="DoPČ-N",0%,(IF($D11="DoVP-N",0%,(IF($D11="DoPČ",$AH$10,(IF($D11="DoVP",$AH$10,"ERROR")))))))))</f>
        <v>ERROR</v>
      </c>
      <c r="Q11" s="58" t="e">
        <f t="shared" ref="Q11:Q16" si="6">IF($D11="DoBPŠ",(ROUNDDOWN($J11*R11,2)),(ROUNDDOWN($H11*R11,2)))</f>
        <v>#VALUE!</v>
      </c>
      <c r="R11" s="59" t="str">
        <f t="shared" ref="R11:R17" si="7">IF($D11="DoBPŠ",(IF($H11&lt;=$AO$10,0%,$AI$10)),(IF($D11="DoPČ-N",$AI$10,(IF($D11="DoVP-N",$AI$10,(IF($D11="DoPČ",$AI$10,(IF($D11="DoVP",$AI$10,"ERROR")))))))))</f>
        <v>ERROR</v>
      </c>
      <c r="S11" s="58">
        <f t="shared" ref="S11:S17" si="8">ROUNDDOWN(H11*T11,2)</f>
        <v>0</v>
      </c>
      <c r="T11" s="60">
        <f t="shared" ref="T11:T17" si="9">$AJ$10</f>
        <v>8.0000000000000002E-3</v>
      </c>
      <c r="U11" s="58" t="e">
        <f t="shared" ref="U11:U20" si="10">IF($D11="DoBPŠ",(ROUNDDOWN($J11*V11,2)),(ROUNDDOWN($H11*V11,2)))</f>
        <v>#VALUE!</v>
      </c>
      <c r="V11" s="59" t="str">
        <f t="shared" ref="V11:V17" si="11">IF($D11="DoBPŠ",(IF($H11&lt;=$AO$10,0%,$AK$10)),(IF($D11="DoPČ-N",$AK$10,(IF($D11="DoVP-N",$AK$10,(IF($D11="DoPČ",$AK$10,(IF($D11="DoVP",$AK$10,"ERROR")))))))))</f>
        <v>ERROR</v>
      </c>
      <c r="W11" s="58" t="e">
        <f t="shared" ref="W11:W17" si="12">IF($D11="DoBPŠ",(ROUNDDOWN($J11*X11,2)),(ROUNDDOWN($H11*X11,2)))</f>
        <v>#VALUE!</v>
      </c>
      <c r="X11" s="59" t="str">
        <f t="shared" ref="X11:X17" si="13">IF($D11="DoBPŠ",(IF($H11&lt;=$AO$10,0%,0%)),(IF($D11="DoPČ-N",0%,(IF($D11="DoVP-N",0%,(IF($D11="DoPČ",$AL$10,(IF($D11="DoVP",$AL$10,"ERROR")))))))))</f>
        <v>ERROR</v>
      </c>
      <c r="Y11" s="58" t="e">
        <f>IF($D11="DoBPŠ",(ROUNDDOWN($J11*Z11,2)),(ROUNDDOWN($H11*Z11,2)))</f>
        <v>#VALUE!</v>
      </c>
      <c r="Z11" s="59" t="str">
        <f>IF($D11="DoBPŠ",(IF($H11&lt;=$AO$10,0%,0%)),(IF($D11="DoPČ-N",0%,(IF($D11="DoVP-N",0%,(IF($D11="DoPČ",$AM$10,(IF($D11="DoVP",$AM$10,"ERROR")))))))))</f>
        <v>ERROR</v>
      </c>
      <c r="AA11" s="58" t="e">
        <f t="shared" ref="AA11:AA17" si="14">IF($D11="DoBPŠ",(ROUNDDOWN($J11*AB11,2)),(ROUNDDOWN($H11*AB11,2)))</f>
        <v>#VALUE!</v>
      </c>
      <c r="AB11" s="73" t="str">
        <f t="shared" ref="AB11:AB17" si="15">IF($D11="DoBPŠ",(IF($H11&lt;=$AO$10,0%,$AN$10)),(IF($D11="DoPČ-N",$AN$10,(IF($D11="DoVP-N",$AN$10,(IF($D11="DoPČ",$AN$10,(IF($D11="DoVP",$AN$10,"ERROR")))))))))</f>
        <v>ERROR</v>
      </c>
      <c r="AC11" s="79"/>
      <c r="AD11" s="82" t="e">
        <f>ROUNDDOWN(H11+S11+Q11+AA11+U11+K11+M11+O11+W11+Y11,2)</f>
        <v>#VALUE!</v>
      </c>
      <c r="AE11" s="61"/>
      <c r="AF11" s="37" t="s">
        <v>55</v>
      </c>
    </row>
    <row r="12" spans="1:41" s="4" customFormat="1" ht="25.5" x14ac:dyDescent="0.2">
      <c r="A12" s="10" t="s">
        <v>5</v>
      </c>
      <c r="B12" s="118"/>
      <c r="C12" s="118"/>
      <c r="D12" s="12"/>
      <c r="E12" s="15"/>
      <c r="F12" s="46"/>
      <c r="G12" s="47"/>
      <c r="H12" s="3">
        <f t="shared" si="0"/>
        <v>0</v>
      </c>
      <c r="I12" s="3"/>
      <c r="J12" s="48" t="str">
        <f t="shared" si="1"/>
        <v>-</v>
      </c>
      <c r="K12" s="49">
        <f t="shared" ref="K12:K20" si="16">IF(F12=621,IF($D12="DoBPŠ",(ROUNDDOWN($J12*L12,2)),(ROUNDDOWN($H12*L12,2))),0)</f>
        <v>0</v>
      </c>
      <c r="L12" s="24" t="str">
        <f t="shared" si="2"/>
        <v>ERROR</v>
      </c>
      <c r="M12" s="3">
        <f t="shared" ref="M12:M20" si="17">IF(F12=623,IF($D12="DoBPŠ",(ROUNDDOWN($J12*N12,2)),(ROUNDDOWN($H12*N12,2))),0)</f>
        <v>0</v>
      </c>
      <c r="N12" s="24" t="str">
        <f t="shared" si="3"/>
        <v>ERROR</v>
      </c>
      <c r="O12" s="3" t="e">
        <f t="shared" si="4"/>
        <v>#VALUE!</v>
      </c>
      <c r="P12" s="24" t="str">
        <f t="shared" si="5"/>
        <v>ERROR</v>
      </c>
      <c r="Q12" s="3" t="e">
        <f t="shared" si="6"/>
        <v>#VALUE!</v>
      </c>
      <c r="R12" s="24" t="str">
        <f t="shared" si="7"/>
        <v>ERROR</v>
      </c>
      <c r="S12" s="3">
        <f t="shared" si="8"/>
        <v>0</v>
      </c>
      <c r="T12" s="17">
        <f t="shared" si="9"/>
        <v>8.0000000000000002E-3</v>
      </c>
      <c r="U12" s="3" t="e">
        <f t="shared" si="10"/>
        <v>#VALUE!</v>
      </c>
      <c r="V12" s="24" t="str">
        <f t="shared" si="11"/>
        <v>ERROR</v>
      </c>
      <c r="W12" s="3" t="e">
        <f t="shared" si="12"/>
        <v>#VALUE!</v>
      </c>
      <c r="X12" s="24" t="str">
        <f t="shared" si="13"/>
        <v>ERROR</v>
      </c>
      <c r="Y12" s="3" t="e">
        <f t="shared" ref="Y12:Y20" si="18">IF($D12="DoBPŠ",(ROUNDDOWN($J12*Z12,2)),(ROUNDDOWN($H12*Z12,2)))</f>
        <v>#VALUE!</v>
      </c>
      <c r="Z12" s="24" t="str">
        <f t="shared" ref="Z12:Z20" si="19">IF($D12="DoBPŠ",(IF($H12&lt;=$AO$10,0%,0%)),(IF($D12="DoPČ-N",0%,(IF($D12="DoVP-N",0%,(IF($D12="DoPČ",$AM$10,(IF($D12="DoVP",$AM$10,"ERROR")))))))))</f>
        <v>ERROR</v>
      </c>
      <c r="AA12" s="3" t="e">
        <f t="shared" si="14"/>
        <v>#VALUE!</v>
      </c>
      <c r="AB12" s="50" t="str">
        <f t="shared" si="15"/>
        <v>ERROR</v>
      </c>
      <c r="AC12" s="80"/>
      <c r="AD12" s="83" t="e">
        <f t="shared" ref="AD12:AD20" si="20">ROUNDDOWN(H12+S12+Q12+AA12+U12+K12+M12+O12+W12+Y12,2)</f>
        <v>#VALUE!</v>
      </c>
      <c r="AE12" s="11"/>
      <c r="AF12" s="37" t="s">
        <v>44</v>
      </c>
    </row>
    <row r="13" spans="1:41" s="4" customFormat="1" ht="25.5" x14ac:dyDescent="0.2">
      <c r="A13" s="10" t="s">
        <v>6</v>
      </c>
      <c r="B13" s="118"/>
      <c r="C13" s="118"/>
      <c r="D13" s="12"/>
      <c r="E13" s="15"/>
      <c r="F13" s="46"/>
      <c r="G13" s="47"/>
      <c r="H13" s="3">
        <f t="shared" si="0"/>
        <v>0</v>
      </c>
      <c r="I13" s="3"/>
      <c r="J13" s="48" t="str">
        <f t="shared" si="1"/>
        <v>-</v>
      </c>
      <c r="K13" s="49">
        <f t="shared" si="16"/>
        <v>0</v>
      </c>
      <c r="L13" s="24" t="str">
        <f t="shared" si="2"/>
        <v>ERROR</v>
      </c>
      <c r="M13" s="3">
        <f t="shared" si="17"/>
        <v>0</v>
      </c>
      <c r="N13" s="24" t="str">
        <f t="shared" si="3"/>
        <v>ERROR</v>
      </c>
      <c r="O13" s="3" t="e">
        <f t="shared" si="4"/>
        <v>#VALUE!</v>
      </c>
      <c r="P13" s="24" t="str">
        <f t="shared" si="5"/>
        <v>ERROR</v>
      </c>
      <c r="Q13" s="3" t="e">
        <f t="shared" si="6"/>
        <v>#VALUE!</v>
      </c>
      <c r="R13" s="24" t="str">
        <f t="shared" si="7"/>
        <v>ERROR</v>
      </c>
      <c r="S13" s="3">
        <f t="shared" si="8"/>
        <v>0</v>
      </c>
      <c r="T13" s="17">
        <f t="shared" si="9"/>
        <v>8.0000000000000002E-3</v>
      </c>
      <c r="U13" s="3" t="e">
        <f t="shared" si="10"/>
        <v>#VALUE!</v>
      </c>
      <c r="V13" s="24" t="str">
        <f t="shared" si="11"/>
        <v>ERROR</v>
      </c>
      <c r="W13" s="3" t="e">
        <f t="shared" si="12"/>
        <v>#VALUE!</v>
      </c>
      <c r="X13" s="24" t="str">
        <f t="shared" si="13"/>
        <v>ERROR</v>
      </c>
      <c r="Y13" s="3" t="e">
        <f t="shared" si="18"/>
        <v>#VALUE!</v>
      </c>
      <c r="Z13" s="24" t="str">
        <f t="shared" si="19"/>
        <v>ERROR</v>
      </c>
      <c r="AA13" s="3" t="e">
        <f t="shared" si="14"/>
        <v>#VALUE!</v>
      </c>
      <c r="AB13" s="50" t="str">
        <f t="shared" si="15"/>
        <v>ERROR</v>
      </c>
      <c r="AC13" s="80"/>
      <c r="AD13" s="83" t="e">
        <f t="shared" si="20"/>
        <v>#VALUE!</v>
      </c>
      <c r="AE13" s="11"/>
      <c r="AF13" s="37" t="s">
        <v>20</v>
      </c>
    </row>
    <row r="14" spans="1:41" s="4" customFormat="1" ht="25.5" x14ac:dyDescent="0.2">
      <c r="A14" s="10" t="s">
        <v>7</v>
      </c>
      <c r="B14" s="118"/>
      <c r="C14" s="118"/>
      <c r="D14" s="12"/>
      <c r="E14" s="15"/>
      <c r="F14" s="46"/>
      <c r="G14" s="47"/>
      <c r="H14" s="3">
        <f t="shared" si="0"/>
        <v>0</v>
      </c>
      <c r="I14" s="3"/>
      <c r="J14" s="48" t="str">
        <f t="shared" si="1"/>
        <v>-</v>
      </c>
      <c r="K14" s="49">
        <f t="shared" si="16"/>
        <v>0</v>
      </c>
      <c r="L14" s="24" t="str">
        <f t="shared" si="2"/>
        <v>ERROR</v>
      </c>
      <c r="M14" s="3">
        <f t="shared" si="17"/>
        <v>0</v>
      </c>
      <c r="N14" s="24" t="str">
        <f t="shared" si="3"/>
        <v>ERROR</v>
      </c>
      <c r="O14" s="3" t="e">
        <f t="shared" si="4"/>
        <v>#VALUE!</v>
      </c>
      <c r="P14" s="24" t="str">
        <f t="shared" si="5"/>
        <v>ERROR</v>
      </c>
      <c r="Q14" s="3" t="e">
        <f t="shared" si="6"/>
        <v>#VALUE!</v>
      </c>
      <c r="R14" s="24" t="str">
        <f t="shared" si="7"/>
        <v>ERROR</v>
      </c>
      <c r="S14" s="3">
        <f t="shared" si="8"/>
        <v>0</v>
      </c>
      <c r="T14" s="17">
        <f t="shared" si="9"/>
        <v>8.0000000000000002E-3</v>
      </c>
      <c r="U14" s="3" t="e">
        <f t="shared" si="10"/>
        <v>#VALUE!</v>
      </c>
      <c r="V14" s="24" t="str">
        <f t="shared" si="11"/>
        <v>ERROR</v>
      </c>
      <c r="W14" s="3" t="e">
        <f t="shared" si="12"/>
        <v>#VALUE!</v>
      </c>
      <c r="X14" s="24" t="str">
        <f t="shared" si="13"/>
        <v>ERROR</v>
      </c>
      <c r="Y14" s="3" t="e">
        <f t="shared" si="18"/>
        <v>#VALUE!</v>
      </c>
      <c r="Z14" s="24" t="str">
        <f t="shared" si="19"/>
        <v>ERROR</v>
      </c>
      <c r="AA14" s="3" t="e">
        <f t="shared" si="14"/>
        <v>#VALUE!</v>
      </c>
      <c r="AB14" s="50" t="str">
        <f t="shared" si="15"/>
        <v>ERROR</v>
      </c>
      <c r="AC14" s="80"/>
      <c r="AD14" s="83" t="e">
        <f t="shared" si="20"/>
        <v>#VALUE!</v>
      </c>
      <c r="AE14" s="11"/>
      <c r="AF14" s="37" t="s">
        <v>32</v>
      </c>
    </row>
    <row r="15" spans="1:41" s="4" customFormat="1" ht="25.5" x14ac:dyDescent="0.2">
      <c r="A15" s="10" t="s">
        <v>8</v>
      </c>
      <c r="B15" s="118"/>
      <c r="C15" s="118"/>
      <c r="D15" s="12"/>
      <c r="E15" s="15"/>
      <c r="F15" s="46"/>
      <c r="G15" s="47"/>
      <c r="H15" s="3">
        <f t="shared" si="0"/>
        <v>0</v>
      </c>
      <c r="I15" s="3"/>
      <c r="J15" s="48" t="str">
        <f t="shared" si="1"/>
        <v>-</v>
      </c>
      <c r="K15" s="49">
        <f t="shared" si="16"/>
        <v>0</v>
      </c>
      <c r="L15" s="24" t="str">
        <f t="shared" si="2"/>
        <v>ERROR</v>
      </c>
      <c r="M15" s="3">
        <f t="shared" si="17"/>
        <v>0</v>
      </c>
      <c r="N15" s="24" t="str">
        <f t="shared" si="3"/>
        <v>ERROR</v>
      </c>
      <c r="O15" s="3" t="e">
        <f t="shared" si="4"/>
        <v>#VALUE!</v>
      </c>
      <c r="P15" s="24" t="str">
        <f t="shared" si="5"/>
        <v>ERROR</v>
      </c>
      <c r="Q15" s="3" t="e">
        <f t="shared" si="6"/>
        <v>#VALUE!</v>
      </c>
      <c r="R15" s="24" t="str">
        <f t="shared" si="7"/>
        <v>ERROR</v>
      </c>
      <c r="S15" s="3">
        <f t="shared" si="8"/>
        <v>0</v>
      </c>
      <c r="T15" s="17">
        <f t="shared" si="9"/>
        <v>8.0000000000000002E-3</v>
      </c>
      <c r="U15" s="3" t="e">
        <f t="shared" si="10"/>
        <v>#VALUE!</v>
      </c>
      <c r="V15" s="24" t="str">
        <f t="shared" si="11"/>
        <v>ERROR</v>
      </c>
      <c r="W15" s="3" t="e">
        <f t="shared" si="12"/>
        <v>#VALUE!</v>
      </c>
      <c r="X15" s="24" t="str">
        <f t="shared" si="13"/>
        <v>ERROR</v>
      </c>
      <c r="Y15" s="3" t="e">
        <f t="shared" si="18"/>
        <v>#VALUE!</v>
      </c>
      <c r="Z15" s="24" t="str">
        <f t="shared" si="19"/>
        <v>ERROR</v>
      </c>
      <c r="AA15" s="3" t="e">
        <f t="shared" si="14"/>
        <v>#VALUE!</v>
      </c>
      <c r="AB15" s="50" t="str">
        <f t="shared" si="15"/>
        <v>ERROR</v>
      </c>
      <c r="AC15" s="80"/>
      <c r="AD15" s="83" t="e">
        <f t="shared" si="20"/>
        <v>#VALUE!</v>
      </c>
      <c r="AE15" s="11"/>
      <c r="AF15" s="37"/>
    </row>
    <row r="16" spans="1:41" s="4" customFormat="1" ht="25.5" x14ac:dyDescent="0.2">
      <c r="A16" s="10" t="s">
        <v>9</v>
      </c>
      <c r="B16" s="118"/>
      <c r="C16" s="118"/>
      <c r="D16" s="12"/>
      <c r="E16" s="15"/>
      <c r="F16" s="46"/>
      <c r="G16" s="47"/>
      <c r="H16" s="3">
        <f t="shared" si="0"/>
        <v>0</v>
      </c>
      <c r="I16" s="3"/>
      <c r="J16" s="48" t="str">
        <f t="shared" si="1"/>
        <v>-</v>
      </c>
      <c r="K16" s="49">
        <f t="shared" si="16"/>
        <v>0</v>
      </c>
      <c r="L16" s="24" t="str">
        <f t="shared" si="2"/>
        <v>ERROR</v>
      </c>
      <c r="M16" s="3">
        <f t="shared" si="17"/>
        <v>0</v>
      </c>
      <c r="N16" s="24" t="str">
        <f t="shared" si="3"/>
        <v>ERROR</v>
      </c>
      <c r="O16" s="3" t="e">
        <f t="shared" si="4"/>
        <v>#VALUE!</v>
      </c>
      <c r="P16" s="24" t="str">
        <f t="shared" si="5"/>
        <v>ERROR</v>
      </c>
      <c r="Q16" s="3" t="e">
        <f t="shared" si="6"/>
        <v>#VALUE!</v>
      </c>
      <c r="R16" s="24" t="str">
        <f t="shared" si="7"/>
        <v>ERROR</v>
      </c>
      <c r="S16" s="3">
        <f t="shared" si="8"/>
        <v>0</v>
      </c>
      <c r="T16" s="17">
        <f t="shared" si="9"/>
        <v>8.0000000000000002E-3</v>
      </c>
      <c r="U16" s="3" t="e">
        <f t="shared" si="10"/>
        <v>#VALUE!</v>
      </c>
      <c r="V16" s="24" t="str">
        <f t="shared" si="11"/>
        <v>ERROR</v>
      </c>
      <c r="W16" s="3" t="e">
        <f t="shared" si="12"/>
        <v>#VALUE!</v>
      </c>
      <c r="X16" s="24" t="str">
        <f t="shared" si="13"/>
        <v>ERROR</v>
      </c>
      <c r="Y16" s="3" t="e">
        <f t="shared" si="18"/>
        <v>#VALUE!</v>
      </c>
      <c r="Z16" s="24" t="str">
        <f t="shared" si="19"/>
        <v>ERROR</v>
      </c>
      <c r="AA16" s="3" t="e">
        <f t="shared" si="14"/>
        <v>#VALUE!</v>
      </c>
      <c r="AB16" s="50" t="str">
        <f t="shared" si="15"/>
        <v>ERROR</v>
      </c>
      <c r="AC16" s="80"/>
      <c r="AD16" s="83" t="e">
        <f t="shared" si="20"/>
        <v>#VALUE!</v>
      </c>
      <c r="AE16" s="11"/>
    </row>
    <row r="17" spans="1:32" s="4" customFormat="1" ht="25.5" x14ac:dyDescent="0.2">
      <c r="A17" s="10" t="s">
        <v>10</v>
      </c>
      <c r="B17" s="118"/>
      <c r="C17" s="118"/>
      <c r="D17" s="12"/>
      <c r="E17" s="15"/>
      <c r="F17" s="46"/>
      <c r="G17" s="47"/>
      <c r="H17" s="3">
        <f t="shared" si="0"/>
        <v>0</v>
      </c>
      <c r="I17" s="3"/>
      <c r="J17" s="48" t="str">
        <f t="shared" si="1"/>
        <v>-</v>
      </c>
      <c r="K17" s="49">
        <f t="shared" si="16"/>
        <v>0</v>
      </c>
      <c r="L17" s="24" t="str">
        <f t="shared" si="2"/>
        <v>ERROR</v>
      </c>
      <c r="M17" s="3">
        <f t="shared" si="17"/>
        <v>0</v>
      </c>
      <c r="N17" s="24" t="str">
        <f t="shared" si="3"/>
        <v>ERROR</v>
      </c>
      <c r="O17" s="3" t="e">
        <f t="shared" si="4"/>
        <v>#VALUE!</v>
      </c>
      <c r="P17" s="24" t="str">
        <f t="shared" si="5"/>
        <v>ERROR</v>
      </c>
      <c r="Q17" s="3" t="e">
        <f>IF($D17="DoBPŠ",(ROUNDDOWN($J17*R17,2)),(ROUNDDOWN($H17*R17,2)))</f>
        <v>#VALUE!</v>
      </c>
      <c r="R17" s="24" t="str">
        <f t="shared" si="7"/>
        <v>ERROR</v>
      </c>
      <c r="S17" s="3">
        <f t="shared" si="8"/>
        <v>0</v>
      </c>
      <c r="T17" s="17">
        <f t="shared" si="9"/>
        <v>8.0000000000000002E-3</v>
      </c>
      <c r="U17" s="3" t="e">
        <f t="shared" si="10"/>
        <v>#VALUE!</v>
      </c>
      <c r="V17" s="24" t="str">
        <f t="shared" si="11"/>
        <v>ERROR</v>
      </c>
      <c r="W17" s="3" t="e">
        <f t="shared" si="12"/>
        <v>#VALUE!</v>
      </c>
      <c r="X17" s="24" t="str">
        <f t="shared" si="13"/>
        <v>ERROR</v>
      </c>
      <c r="Y17" s="3" t="e">
        <f t="shared" si="18"/>
        <v>#VALUE!</v>
      </c>
      <c r="Z17" s="24" t="str">
        <f t="shared" si="19"/>
        <v>ERROR</v>
      </c>
      <c r="AA17" s="3" t="e">
        <f t="shared" si="14"/>
        <v>#VALUE!</v>
      </c>
      <c r="AB17" s="50" t="str">
        <f t="shared" si="15"/>
        <v>ERROR</v>
      </c>
      <c r="AC17" s="80"/>
      <c r="AD17" s="83" t="e">
        <f t="shared" si="20"/>
        <v>#VALUE!</v>
      </c>
      <c r="AE17" s="11"/>
      <c r="AF17" s="45"/>
    </row>
    <row r="18" spans="1:32" s="4" customFormat="1" ht="25.5" customHeight="1" x14ac:dyDescent="0.2">
      <c r="A18" s="10" t="s">
        <v>11</v>
      </c>
      <c r="B18" s="118"/>
      <c r="C18" s="118"/>
      <c r="D18" s="12"/>
      <c r="E18" s="15"/>
      <c r="F18" s="46"/>
      <c r="G18" s="47"/>
      <c r="H18" s="3">
        <f t="shared" si="0"/>
        <v>0</v>
      </c>
      <c r="I18" s="3"/>
      <c r="J18" s="48" t="str">
        <f t="shared" si="1"/>
        <v>-</v>
      </c>
      <c r="K18" s="49">
        <f t="shared" si="16"/>
        <v>0</v>
      </c>
      <c r="L18" s="24" t="str">
        <f t="shared" ref="L18:L19" si="21">IF($D18="DoBPŠ",(IF($H18&lt;=$AO$10,0%,0%)),(IF($D18="DoPČ-N",$AG$10,(IF($D18="DoVP-N",$AG$10,(IF($D18="DoPČ",$AG$10,(IF($D18="DoVP",$AG$10,"ERROR")))))))))</f>
        <v>ERROR</v>
      </c>
      <c r="M18" s="3">
        <f t="shared" si="17"/>
        <v>0</v>
      </c>
      <c r="N18" s="24" t="str">
        <f t="shared" ref="N18:N19" si="22">IF($D18="DoBPŠ",(IF($H18&lt;=$AO$10,0%,0%)),(IF($D18="DoPČ-N",$AG$10,(IF($D18="DoVP-N",$AG$10,(IF($D18="DoPČ",$AG$10,(IF($D18="DoVP",$AG$10,"ERROR")))))))))</f>
        <v>ERROR</v>
      </c>
      <c r="O18" s="3" t="e">
        <f t="shared" ref="O18:O19" si="23">IF($D18="DoBPŠ",(ROUNDDOWN($J18*P18,2)),(ROUNDDOWN($H18*P18,2)))</f>
        <v>#VALUE!</v>
      </c>
      <c r="P18" s="24" t="str">
        <f t="shared" ref="P18:P19" si="24">IF($D18="DoBPŠ",(IF($H18&lt;=$AO$10,0%,0%)),(IF($D18="DoPČ-N",0%,(IF($D18="DoVP-N",0%,(IF($D18="DoPČ",$AH$10,(IF($D18="DoVP",$AH$10,"ERROR")))))))))</f>
        <v>ERROR</v>
      </c>
      <c r="Q18" s="3" t="e">
        <f t="shared" ref="Q18:Q19" si="25">IF($D18="DoBPŠ",(ROUNDDOWN($J18*R18,2)),(ROUNDDOWN($H18*R18,2)))</f>
        <v>#VALUE!</v>
      </c>
      <c r="R18" s="24" t="str">
        <f t="shared" ref="R18:R19" si="26">IF($D18="DoBPŠ",(IF($H18&lt;=$AO$10,0%,$AI$10)),(IF($D18="DoPČ-N",$AI$10,(IF($D18="DoVP-N",$AI$10,(IF($D18="DoPČ",$AI$10,(IF($D18="DoVP",$AI$10,"ERROR")))))))))</f>
        <v>ERROR</v>
      </c>
      <c r="S18" s="3">
        <f t="shared" ref="S18:S19" si="27">ROUNDDOWN(H18*T18,2)</f>
        <v>0</v>
      </c>
      <c r="T18" s="17">
        <f t="shared" ref="T18:T19" si="28">$AJ$10</f>
        <v>8.0000000000000002E-3</v>
      </c>
      <c r="U18" s="3" t="e">
        <f t="shared" si="10"/>
        <v>#VALUE!</v>
      </c>
      <c r="V18" s="24" t="str">
        <f t="shared" ref="V18:V19" si="29">IF($D18="DoBPŠ",(IF($H18&lt;=$AO$10,0%,$AK$10)),(IF($D18="DoPČ-N",$AK$10,(IF($D18="DoVP-N",$AK$10,(IF($D18="DoPČ",$AK$10,(IF($D18="DoVP",$AK$10,"ERROR")))))))))</f>
        <v>ERROR</v>
      </c>
      <c r="W18" s="3" t="e">
        <f t="shared" ref="W18:W19" si="30">IF($D18="DoBPŠ",(ROUNDDOWN($J18*X18,2)),(ROUNDDOWN($H18*X18,2)))</f>
        <v>#VALUE!</v>
      </c>
      <c r="X18" s="24" t="str">
        <f t="shared" ref="X18:X19" si="31">IF($D18="DoBPŠ",(IF($H18&lt;=$AO$10,0%,0%)),(IF($D18="DoPČ-N",0%,(IF($D18="DoVP-N",0%,(IF($D18="DoPČ",$AL$10,(IF($D18="DoVP",$AL$10,"ERROR")))))))))</f>
        <v>ERROR</v>
      </c>
      <c r="Y18" s="3" t="e">
        <f t="shared" si="18"/>
        <v>#VALUE!</v>
      </c>
      <c r="Z18" s="24" t="str">
        <f t="shared" si="19"/>
        <v>ERROR</v>
      </c>
      <c r="AA18" s="3" t="e">
        <f t="shared" ref="AA18:AA19" si="32">IF($D18="DoBPŠ",(ROUNDDOWN($J18*AB18,2)),(ROUNDDOWN($H18*AB18,2)))</f>
        <v>#VALUE!</v>
      </c>
      <c r="AB18" s="50" t="str">
        <f t="shared" ref="AB18:AB19" si="33">IF($D18="DoBPŠ",(IF($H18&lt;=$AO$10,0%,$AN$10)),(IF($D18="DoPČ-N",$AN$10,(IF($D18="DoVP-N",$AN$10,(IF($D18="DoPČ",$AN$10,(IF($D18="DoVP",$AN$10,"ERROR")))))))))</f>
        <v>ERROR</v>
      </c>
      <c r="AC18" s="80"/>
      <c r="AD18" s="83" t="e">
        <f t="shared" si="20"/>
        <v>#VALUE!</v>
      </c>
      <c r="AE18" s="11"/>
      <c r="AF18" s="45"/>
    </row>
    <row r="19" spans="1:32" s="4" customFormat="1" ht="25.5" customHeight="1" x14ac:dyDescent="0.2">
      <c r="A19" s="10" t="s">
        <v>82</v>
      </c>
      <c r="B19" s="118"/>
      <c r="C19" s="118"/>
      <c r="D19" s="12"/>
      <c r="E19" s="15"/>
      <c r="F19" s="46"/>
      <c r="G19" s="47"/>
      <c r="H19" s="3">
        <f t="shared" si="0"/>
        <v>0</v>
      </c>
      <c r="I19" s="3"/>
      <c r="J19" s="48" t="str">
        <f t="shared" si="1"/>
        <v>-</v>
      </c>
      <c r="K19" s="49">
        <f t="shared" si="16"/>
        <v>0</v>
      </c>
      <c r="L19" s="24" t="str">
        <f t="shared" si="21"/>
        <v>ERROR</v>
      </c>
      <c r="M19" s="3">
        <f t="shared" si="17"/>
        <v>0</v>
      </c>
      <c r="N19" s="24" t="str">
        <f t="shared" si="22"/>
        <v>ERROR</v>
      </c>
      <c r="O19" s="3" t="e">
        <f t="shared" si="23"/>
        <v>#VALUE!</v>
      </c>
      <c r="P19" s="24" t="str">
        <f t="shared" si="24"/>
        <v>ERROR</v>
      </c>
      <c r="Q19" s="3" t="e">
        <f t="shared" si="25"/>
        <v>#VALUE!</v>
      </c>
      <c r="R19" s="24" t="str">
        <f t="shared" si="26"/>
        <v>ERROR</v>
      </c>
      <c r="S19" s="3">
        <f t="shared" si="27"/>
        <v>0</v>
      </c>
      <c r="T19" s="17">
        <f t="shared" si="28"/>
        <v>8.0000000000000002E-3</v>
      </c>
      <c r="U19" s="3" t="e">
        <f t="shared" si="10"/>
        <v>#VALUE!</v>
      </c>
      <c r="V19" s="24" t="str">
        <f t="shared" si="29"/>
        <v>ERROR</v>
      </c>
      <c r="W19" s="3" t="e">
        <f t="shared" si="30"/>
        <v>#VALUE!</v>
      </c>
      <c r="X19" s="24" t="str">
        <f t="shared" si="31"/>
        <v>ERROR</v>
      </c>
      <c r="Y19" s="3" t="e">
        <f t="shared" si="18"/>
        <v>#VALUE!</v>
      </c>
      <c r="Z19" s="24" t="str">
        <f t="shared" si="19"/>
        <v>ERROR</v>
      </c>
      <c r="AA19" s="3" t="e">
        <f t="shared" si="32"/>
        <v>#VALUE!</v>
      </c>
      <c r="AB19" s="50" t="str">
        <f t="shared" si="33"/>
        <v>ERROR</v>
      </c>
      <c r="AC19" s="80"/>
      <c r="AD19" s="83" t="e">
        <f t="shared" si="20"/>
        <v>#VALUE!</v>
      </c>
      <c r="AE19" s="11"/>
      <c r="AF19" s="45"/>
    </row>
    <row r="20" spans="1:32" s="4" customFormat="1" ht="25.5" x14ac:dyDescent="0.2">
      <c r="A20" s="10" t="s">
        <v>83</v>
      </c>
      <c r="B20" s="118"/>
      <c r="C20" s="118"/>
      <c r="D20" s="12"/>
      <c r="E20" s="15"/>
      <c r="F20" s="46"/>
      <c r="G20" s="47"/>
      <c r="H20" s="3">
        <f t="shared" si="0"/>
        <v>0</v>
      </c>
      <c r="I20" s="3"/>
      <c r="J20" s="48" t="str">
        <f t="shared" si="1"/>
        <v>-</v>
      </c>
      <c r="K20" s="49">
        <f t="shared" si="16"/>
        <v>0</v>
      </c>
      <c r="L20" s="24" t="str">
        <f>IF($D20="DoBPŠ",(IF($H20&lt;=$AO$10,0%,0%)),(IF($D20="DoPČ-N",$AG$10,(IF($D20="DoVP-N",$AG$10,(IF($D20="DoPČ",$AG$10,(IF($D20="DoVP",$AG$10,"ERROR")))))))))</f>
        <v>ERROR</v>
      </c>
      <c r="M20" s="3">
        <f t="shared" si="17"/>
        <v>0</v>
      </c>
      <c r="N20" s="24" t="str">
        <f>IF($D20="DoBPŠ",(IF($H20&lt;=$AO$10,0%,0%)),(IF($D20="DoPČ-N",$AG$10,(IF($D20="DoVP-N",$AG$10,(IF($D20="DoPČ",$AG$10,(IF($D20="DoVP",$AG$10,"ERROR")))))))))</f>
        <v>ERROR</v>
      </c>
      <c r="O20" s="3" t="e">
        <f>IF($D20="DoBPŠ",(ROUNDDOWN($J20*P20,2)),(ROUNDDOWN($H20*P20,2)))</f>
        <v>#VALUE!</v>
      </c>
      <c r="P20" s="24" t="str">
        <f>IF($D20="DoBPŠ",(IF($H20&lt;=$AO$10,0%,0%)),(IF($D20="DoPČ-N",0%,(IF($D20="DoVP-N",0%,(IF($D20="DoPČ",$AH$10,(IF($D20="DoVP",$AH$10,"ERROR")))))))))</f>
        <v>ERROR</v>
      </c>
      <c r="Q20" s="3" t="e">
        <f>IF($D20="DoBPŠ",(ROUNDDOWN($J20*R20,2)),(ROUNDDOWN($H20*R20,2)))</f>
        <v>#VALUE!</v>
      </c>
      <c r="R20" s="24" t="str">
        <f>IF($D20="DoBPŠ",(IF($H20&lt;=$AO$10,0%,$AI$10)),(IF($D20="DoPČ-N",$AI$10,(IF($D20="DoVP-N",$AI$10,(IF($D20="DoPČ",$AI$10,(IF($D20="DoVP",$AI$10,"ERROR")))))))))</f>
        <v>ERROR</v>
      </c>
      <c r="S20" s="3">
        <f>ROUNDDOWN(H20*T20,2)</f>
        <v>0</v>
      </c>
      <c r="T20" s="17">
        <f>$AJ$10</f>
        <v>8.0000000000000002E-3</v>
      </c>
      <c r="U20" s="3" t="e">
        <f t="shared" si="10"/>
        <v>#VALUE!</v>
      </c>
      <c r="V20" s="24" t="str">
        <f>IF($D20="DoBPŠ",(IF($H20&lt;=$AO$10,0%,$AK$10)),(IF($D20="DoPČ-N",$AK$10,(IF($D20="DoVP-N",$AK$10,(IF($D20="DoPČ",$AK$10,(IF($D20="DoVP",$AK$10,"ERROR")))))))))</f>
        <v>ERROR</v>
      </c>
      <c r="W20" s="3" t="e">
        <f>IF($D20="DoBPŠ",(ROUNDDOWN($J20*X20,2)),(ROUNDDOWN($H20*X20,2)))</f>
        <v>#VALUE!</v>
      </c>
      <c r="X20" s="24" t="str">
        <f>IF($D20="DoBPŠ",(IF($H20&lt;=$AO$10,0%,0%)),(IF($D20="DoPČ-N",0%,(IF($D20="DoVP-N",0%,(IF($D20="DoPČ",$AL$10,(IF($D20="DoVP",$AL$10,"ERROR")))))))))</f>
        <v>ERROR</v>
      </c>
      <c r="Y20" s="3" t="e">
        <f t="shared" si="18"/>
        <v>#VALUE!</v>
      </c>
      <c r="Z20" s="24" t="str">
        <f t="shared" si="19"/>
        <v>ERROR</v>
      </c>
      <c r="AA20" s="3" t="e">
        <f>IF($D20="DoBPŠ",(ROUNDDOWN($J20*AB20,2)),(ROUNDDOWN($H20*AB20,2)))</f>
        <v>#VALUE!</v>
      </c>
      <c r="AB20" s="50" t="str">
        <f>IF($D20="DoBPŠ",(IF($H20&lt;=$AO$10,0%,$AN$10)),(IF($D20="DoPČ-N",$AN$10,(IF($D20="DoVP-N",$AN$10,(IF($D20="DoPČ",$AN$10,(IF($D20="DoVP",$AN$10,"ERROR")))))))))</f>
        <v>ERROR</v>
      </c>
      <c r="AC20" s="80"/>
      <c r="AD20" s="83" t="e">
        <f t="shared" si="20"/>
        <v>#VALUE!</v>
      </c>
      <c r="AE20" s="11"/>
    </row>
    <row r="21" spans="1:32" ht="16.5" customHeight="1" thickBot="1" x14ac:dyDescent="0.25">
      <c r="A21" s="102" t="s">
        <v>40</v>
      </c>
      <c r="B21" s="103"/>
      <c r="C21" s="103"/>
      <c r="D21" s="103"/>
      <c r="E21" s="103"/>
      <c r="F21" s="66"/>
      <c r="G21" s="70">
        <f>SUM(G11:G20)</f>
        <v>0</v>
      </c>
      <c r="H21" s="62">
        <f>SUM(H11:H20)</f>
        <v>0</v>
      </c>
      <c r="I21" s="62"/>
      <c r="J21" s="71"/>
      <c r="K21" s="70">
        <f>SUM(K11:K20)</f>
        <v>0</v>
      </c>
      <c r="L21" s="62"/>
      <c r="M21" s="62">
        <f>SUM(M11:M20)</f>
        <v>0</v>
      </c>
      <c r="N21" s="62"/>
      <c r="O21" s="62" t="e">
        <f>SUM(O11:O20)</f>
        <v>#VALUE!</v>
      </c>
      <c r="P21" s="62"/>
      <c r="Q21" s="62" t="e">
        <f>SUM(Q11:Q20)</f>
        <v>#VALUE!</v>
      </c>
      <c r="R21" s="62"/>
      <c r="S21" s="62">
        <f>SUM(S11:S20)</f>
        <v>0</v>
      </c>
      <c r="T21" s="63"/>
      <c r="U21" s="62" t="e">
        <f>SUM(U11:U20)</f>
        <v>#VALUE!</v>
      </c>
      <c r="V21" s="62"/>
      <c r="W21" s="62" t="e">
        <f>SUM(W11:W20)</f>
        <v>#VALUE!</v>
      </c>
      <c r="X21" s="62"/>
      <c r="Y21" s="62" t="e">
        <f>SUM(Y11:Y20)</f>
        <v>#VALUE!</v>
      </c>
      <c r="Z21" s="62"/>
      <c r="AA21" s="62" t="e">
        <f>SUM(AA11:AA20)</f>
        <v>#VALUE!</v>
      </c>
      <c r="AB21" s="71"/>
      <c r="AC21" s="81">
        <f>SUM(AC11:AC20)</f>
        <v>0</v>
      </c>
      <c r="AD21" s="67" t="e">
        <f>SUM(H21+S21+Q21+AA21+U21+K21+M21+O21+W21)</f>
        <v>#VALUE!</v>
      </c>
      <c r="AE21" s="64"/>
    </row>
    <row r="22" spans="1:32" ht="13.5" thickBot="1" x14ac:dyDescent="0.25"/>
    <row r="23" spans="1:32" s="4" customFormat="1" ht="19.5" customHeight="1" x14ac:dyDescent="0.2">
      <c r="A23" s="109" t="s">
        <v>41</v>
      </c>
      <c r="B23" s="110"/>
      <c r="C23" s="110"/>
      <c r="D23" s="110"/>
      <c r="E23" s="110"/>
      <c r="F23" s="110"/>
      <c r="G23" s="110"/>
      <c r="H23" s="110"/>
      <c r="I23" s="110"/>
      <c r="J23" s="110"/>
      <c r="K23" s="110"/>
      <c r="L23" s="110"/>
      <c r="M23" s="110"/>
      <c r="N23" s="110"/>
      <c r="O23" s="110"/>
      <c r="P23" s="110"/>
      <c r="Q23" s="110"/>
      <c r="R23" s="110"/>
      <c r="S23" s="110"/>
      <c r="T23" s="110"/>
      <c r="U23" s="110"/>
      <c r="V23" s="110"/>
      <c r="W23" s="110"/>
      <c r="X23" s="110"/>
      <c r="Y23" s="110"/>
      <c r="Z23" s="110"/>
      <c r="AA23" s="110"/>
      <c r="AB23" s="110"/>
      <c r="AC23" s="110"/>
      <c r="AD23" s="110"/>
      <c r="AE23" s="111"/>
    </row>
    <row r="24" spans="1:32" s="18" customFormat="1" ht="26.25" customHeight="1" x14ac:dyDescent="0.2">
      <c r="A24" s="10" t="s">
        <v>4</v>
      </c>
      <c r="B24" s="104" t="s">
        <v>37</v>
      </c>
      <c r="C24" s="104"/>
      <c r="D24" s="104"/>
      <c r="E24" s="104"/>
      <c r="F24" s="105"/>
      <c r="G24" s="105"/>
      <c r="H24" s="105"/>
      <c r="I24" s="105"/>
      <c r="J24" s="54" t="s">
        <v>5</v>
      </c>
      <c r="K24" s="104" t="s">
        <v>38</v>
      </c>
      <c r="L24" s="104"/>
      <c r="M24" s="104"/>
      <c r="N24" s="104"/>
      <c r="O24" s="104"/>
      <c r="P24" s="104"/>
      <c r="Q24" s="104"/>
      <c r="R24" s="104"/>
      <c r="S24" s="105"/>
      <c r="T24" s="105"/>
      <c r="U24" s="105"/>
      <c r="V24" s="105"/>
      <c r="W24" s="105"/>
      <c r="X24" s="105"/>
      <c r="Y24" s="105"/>
      <c r="Z24" s="105"/>
      <c r="AA24" s="105"/>
      <c r="AB24" s="105"/>
      <c r="AC24" s="105"/>
      <c r="AD24" s="105"/>
      <c r="AE24" s="112"/>
    </row>
    <row r="25" spans="1:32" s="4" customFormat="1" ht="16.5" customHeight="1" x14ac:dyDescent="0.2">
      <c r="A25" s="10" t="s">
        <v>6</v>
      </c>
      <c r="B25" s="113" t="s">
        <v>43</v>
      </c>
      <c r="C25" s="113"/>
      <c r="D25" s="113"/>
      <c r="E25" s="113"/>
      <c r="F25" s="113"/>
      <c r="G25" s="113"/>
      <c r="H25" s="113"/>
      <c r="I25" s="113"/>
      <c r="J25" s="113"/>
      <c r="K25" s="113"/>
      <c r="L25" s="113"/>
      <c r="M25" s="113"/>
      <c r="N25" s="113"/>
      <c r="O25" s="113"/>
      <c r="P25" s="113"/>
      <c r="Q25" s="113"/>
      <c r="R25" s="113"/>
      <c r="S25" s="113"/>
      <c r="T25" s="113"/>
      <c r="U25" s="113"/>
      <c r="V25" s="113"/>
      <c r="W25" s="113"/>
      <c r="X25" s="113"/>
      <c r="Y25" s="113"/>
      <c r="Z25" s="113"/>
      <c r="AA25" s="113"/>
      <c r="AB25" s="113"/>
      <c r="AC25" s="113"/>
      <c r="AD25" s="113"/>
      <c r="AE25" s="114"/>
    </row>
    <row r="26" spans="1:32" s="4" customFormat="1" ht="16.5" customHeight="1" x14ac:dyDescent="0.2">
      <c r="A26" s="106"/>
      <c r="B26" s="108" t="s">
        <v>24</v>
      </c>
      <c r="C26" s="108"/>
      <c r="D26" s="108"/>
      <c r="E26" s="108"/>
      <c r="F26" s="108"/>
      <c r="G26" s="108"/>
      <c r="H26" s="108"/>
      <c r="I26" s="108"/>
      <c r="J26" s="117" t="s">
        <v>42</v>
      </c>
      <c r="K26" s="117"/>
      <c r="L26" s="117"/>
      <c r="M26" s="117"/>
      <c r="N26" s="117"/>
      <c r="O26" s="117"/>
      <c r="P26" s="117"/>
      <c r="Q26" s="117"/>
      <c r="R26" s="117"/>
      <c r="S26" s="115"/>
      <c r="T26" s="115"/>
      <c r="U26" s="115"/>
      <c r="V26" s="115"/>
      <c r="W26" s="115"/>
      <c r="X26" s="115"/>
      <c r="Y26" s="115"/>
      <c r="Z26" s="115"/>
      <c r="AA26" s="115"/>
      <c r="AB26" s="115"/>
      <c r="AC26" s="115"/>
      <c r="AD26" s="115"/>
      <c r="AE26" s="116"/>
    </row>
    <row r="27" spans="1:32" s="4" customFormat="1" ht="22.5" customHeight="1" x14ac:dyDescent="0.2">
      <c r="A27" s="106"/>
      <c r="B27" s="108" t="s">
        <v>25</v>
      </c>
      <c r="C27" s="108"/>
      <c r="D27" s="108"/>
      <c r="E27" s="108"/>
      <c r="F27" s="108"/>
      <c r="G27" s="108"/>
      <c r="H27" s="108"/>
      <c r="I27" s="108"/>
      <c r="J27" s="117"/>
      <c r="K27" s="117"/>
      <c r="L27" s="117"/>
      <c r="M27" s="117"/>
      <c r="N27" s="117"/>
      <c r="O27" s="117"/>
      <c r="P27" s="117"/>
      <c r="Q27" s="117"/>
      <c r="R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6"/>
    </row>
    <row r="28" spans="1:32" s="4" customFormat="1" ht="16.5" customHeight="1" thickBot="1" x14ac:dyDescent="0.25">
      <c r="A28" s="107"/>
      <c r="B28" s="177" t="s">
        <v>26</v>
      </c>
      <c r="C28" s="177"/>
      <c r="D28" s="177"/>
      <c r="E28" s="177"/>
      <c r="F28" s="177"/>
      <c r="G28" s="177"/>
      <c r="H28" s="177"/>
      <c r="I28" s="177"/>
      <c r="J28" s="177" t="s">
        <v>14</v>
      </c>
      <c r="K28" s="177"/>
      <c r="L28" s="177"/>
      <c r="M28" s="177"/>
      <c r="N28" s="177"/>
      <c r="O28" s="177"/>
      <c r="P28" s="177"/>
      <c r="Q28" s="177"/>
      <c r="R28" s="177"/>
      <c r="S28" s="181"/>
      <c r="T28" s="181"/>
      <c r="U28" s="181"/>
      <c r="V28" s="181"/>
      <c r="W28" s="181"/>
      <c r="X28" s="181"/>
      <c r="Y28" s="181"/>
      <c r="Z28" s="181"/>
      <c r="AA28" s="181"/>
      <c r="AB28" s="181"/>
      <c r="AC28" s="181"/>
      <c r="AD28" s="181"/>
      <c r="AE28" s="182"/>
    </row>
    <row r="29" spans="1:32" s="4" customFormat="1" ht="6.75" customHeight="1" x14ac:dyDescent="0.2">
      <c r="A29" s="5"/>
      <c r="B29" s="6"/>
      <c r="C29" s="6"/>
      <c r="D29" s="6"/>
      <c r="E29" s="6"/>
      <c r="F29" s="6"/>
      <c r="G29" s="8"/>
      <c r="H29" s="8"/>
      <c r="I29" s="8"/>
      <c r="J29" s="7"/>
      <c r="K29" s="13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9"/>
    </row>
    <row r="30" spans="1:32" ht="12.75" customHeight="1" thickBot="1" x14ac:dyDescent="0.25">
      <c r="A30" s="85"/>
      <c r="B30" s="85"/>
      <c r="C30" s="85"/>
      <c r="D30" s="85"/>
      <c r="E30" s="85"/>
      <c r="F30" s="85"/>
      <c r="G30" s="85"/>
      <c r="H30" s="85"/>
      <c r="I30" s="85"/>
      <c r="J30" s="85"/>
      <c r="K30" s="85"/>
      <c r="L30" s="85"/>
      <c r="M30" s="85"/>
      <c r="N30" s="85"/>
      <c r="O30" s="85"/>
      <c r="P30" s="85"/>
      <c r="Q30" s="85"/>
      <c r="R30" s="86"/>
      <c r="S30" s="86"/>
      <c r="T30" s="86"/>
      <c r="U30" s="86"/>
      <c r="V30" s="86"/>
      <c r="W30" s="86"/>
      <c r="X30" s="86"/>
      <c r="Y30" s="86"/>
      <c r="Z30" s="86"/>
      <c r="AA30" s="86"/>
      <c r="AB30" s="76"/>
      <c r="AC30" s="76"/>
    </row>
    <row r="31" spans="1:32" ht="13.5" customHeight="1" x14ac:dyDescent="0.25">
      <c r="A31" s="178" t="s">
        <v>12</v>
      </c>
      <c r="B31" s="178"/>
      <c r="C31" s="91"/>
      <c r="D31" s="91"/>
      <c r="E31" s="92"/>
      <c r="F31" s="92"/>
      <c r="G31" s="92"/>
      <c r="H31" s="92"/>
      <c r="I31" s="92"/>
      <c r="J31" s="92"/>
      <c r="K31" s="93"/>
      <c r="L31" s="92"/>
      <c r="M31" s="92"/>
      <c r="N31" s="92"/>
      <c r="O31" s="78"/>
      <c r="P31" s="78"/>
      <c r="Q31" s="78"/>
      <c r="R31" s="78"/>
      <c r="S31" s="78"/>
      <c r="T31" s="78"/>
      <c r="U31" s="78"/>
      <c r="V31" s="183" t="s">
        <v>86</v>
      </c>
      <c r="W31" s="184"/>
      <c r="X31" s="184"/>
      <c r="Y31" s="184"/>
      <c r="Z31" s="184"/>
      <c r="AA31" s="184"/>
      <c r="AB31" s="184"/>
      <c r="AC31" s="184"/>
      <c r="AD31" s="184"/>
      <c r="AE31" s="185"/>
    </row>
    <row r="32" spans="1:32" ht="13.5" customHeight="1" x14ac:dyDescent="0.25">
      <c r="A32" s="175">
        <v>1</v>
      </c>
      <c r="B32" s="176" t="s">
        <v>53</v>
      </c>
      <c r="C32" s="176"/>
      <c r="D32" s="176"/>
      <c r="E32" s="176"/>
      <c r="F32" s="176"/>
      <c r="G32" s="176"/>
      <c r="H32" s="176"/>
      <c r="I32" s="176"/>
      <c r="J32" s="94"/>
      <c r="K32" s="94"/>
      <c r="L32" s="94"/>
      <c r="M32" s="94"/>
      <c r="N32" s="19"/>
      <c r="O32" s="77"/>
      <c r="P32" s="75"/>
      <c r="Q32" s="75"/>
      <c r="R32" s="76"/>
      <c r="S32" s="87"/>
      <c r="T32" s="87"/>
      <c r="U32" s="87"/>
      <c r="V32" s="179" t="s">
        <v>87</v>
      </c>
      <c r="W32" s="142"/>
      <c r="X32" s="142"/>
      <c r="Y32" s="142"/>
      <c r="Z32" s="142"/>
      <c r="AA32" s="142"/>
      <c r="AB32" s="142"/>
      <c r="AC32" s="142"/>
      <c r="AD32" s="142"/>
      <c r="AE32" s="180"/>
    </row>
    <row r="33" spans="1:31" ht="13.5" x14ac:dyDescent="0.25">
      <c r="A33" s="175"/>
      <c r="B33" s="176"/>
      <c r="C33" s="176"/>
      <c r="D33" s="176"/>
      <c r="E33" s="176"/>
      <c r="F33" s="176"/>
      <c r="G33" s="176"/>
      <c r="H33" s="176"/>
      <c r="I33" s="176"/>
      <c r="J33" s="19"/>
      <c r="K33" s="95"/>
      <c r="L33" s="19"/>
      <c r="M33" s="19"/>
      <c r="N33" s="19"/>
      <c r="O33" s="77"/>
      <c r="P33" s="77"/>
      <c r="Q33" s="77"/>
      <c r="R33" s="77"/>
      <c r="S33" s="77"/>
      <c r="T33" s="77"/>
      <c r="U33" s="77"/>
      <c r="V33" s="179" t="s">
        <v>88</v>
      </c>
      <c r="W33" s="142"/>
      <c r="X33" s="142"/>
      <c r="Y33" s="142"/>
      <c r="Z33" s="142"/>
      <c r="AA33" s="142"/>
      <c r="AB33" s="142"/>
      <c r="AC33" s="142"/>
      <c r="AD33" s="142"/>
      <c r="AE33" s="180"/>
    </row>
    <row r="34" spans="1:31" ht="13.5" x14ac:dyDescent="0.25">
      <c r="A34" s="96">
        <v>2</v>
      </c>
      <c r="B34" s="19" t="s">
        <v>75</v>
      </c>
      <c r="C34" s="19"/>
      <c r="D34" s="19"/>
      <c r="E34" s="20"/>
      <c r="F34" s="20"/>
      <c r="G34" s="20"/>
      <c r="H34" s="20"/>
      <c r="I34" s="20"/>
      <c r="J34" s="20"/>
      <c r="K34" s="97"/>
      <c r="L34" s="20"/>
      <c r="M34" s="20"/>
      <c r="N34" s="20"/>
      <c r="O34" s="77"/>
      <c r="P34" s="76"/>
      <c r="Q34" s="76"/>
      <c r="R34" s="76"/>
      <c r="S34" s="77"/>
      <c r="T34" s="77"/>
      <c r="U34" s="77"/>
      <c r="V34" s="186"/>
      <c r="W34" s="187"/>
      <c r="X34" s="187"/>
      <c r="Y34" s="187"/>
      <c r="Z34" s="187"/>
      <c r="AA34" s="187"/>
      <c r="AB34" s="187"/>
      <c r="AC34" s="187"/>
      <c r="AD34" s="187"/>
      <c r="AE34" s="188"/>
    </row>
    <row r="35" spans="1:31" ht="13.5" x14ac:dyDescent="0.25">
      <c r="A35" s="96">
        <v>3</v>
      </c>
      <c r="B35" s="98" t="s">
        <v>57</v>
      </c>
      <c r="C35" s="19"/>
      <c r="D35" s="19"/>
      <c r="E35" s="20"/>
      <c r="F35" s="20"/>
      <c r="G35" s="20"/>
      <c r="H35" s="20"/>
      <c r="I35" s="20"/>
      <c r="J35" s="20"/>
      <c r="K35" s="97"/>
      <c r="L35" s="20"/>
      <c r="M35" s="20"/>
      <c r="N35" s="20"/>
      <c r="O35" s="76"/>
      <c r="P35" s="76"/>
      <c r="Q35" s="76"/>
      <c r="R35" s="76"/>
      <c r="S35" s="88"/>
      <c r="T35" s="88"/>
      <c r="U35" s="88"/>
      <c r="V35" s="179"/>
      <c r="W35" s="142"/>
      <c r="X35" s="142"/>
      <c r="Y35" s="142"/>
      <c r="Z35" s="142"/>
      <c r="AA35" s="142"/>
      <c r="AB35" s="142"/>
      <c r="AC35" s="142"/>
      <c r="AD35" s="142"/>
      <c r="AE35" s="180"/>
    </row>
    <row r="36" spans="1:31" ht="13.5" x14ac:dyDescent="0.25">
      <c r="A36" s="96">
        <v>4</v>
      </c>
      <c r="B36" s="19" t="s">
        <v>13</v>
      </c>
      <c r="C36" s="20"/>
      <c r="D36" s="20"/>
      <c r="E36" s="20"/>
      <c r="F36" s="20"/>
      <c r="G36" s="20"/>
      <c r="H36" s="20"/>
      <c r="I36" s="20"/>
      <c r="J36" s="20"/>
      <c r="K36" s="97"/>
      <c r="L36" s="20"/>
      <c r="M36" s="20"/>
      <c r="N36" s="20"/>
      <c r="O36" s="77"/>
      <c r="P36" s="77"/>
      <c r="Q36" s="77"/>
      <c r="R36" s="77"/>
      <c r="S36" s="77"/>
      <c r="T36" s="77"/>
      <c r="U36" s="77"/>
      <c r="V36" s="179" t="s">
        <v>89</v>
      </c>
      <c r="W36" s="142"/>
      <c r="X36" s="142"/>
      <c r="Y36" s="142"/>
      <c r="Z36" s="142"/>
      <c r="AA36" s="142"/>
      <c r="AB36" s="142"/>
      <c r="AC36" s="142"/>
      <c r="AD36" s="142"/>
      <c r="AE36" s="180"/>
    </row>
    <row r="37" spans="1:31" ht="13.5" x14ac:dyDescent="0.25">
      <c r="A37" s="84" t="s">
        <v>107</v>
      </c>
      <c r="B37" s="19" t="s">
        <v>145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76"/>
      <c r="P37" s="76"/>
      <c r="Q37" s="76"/>
      <c r="R37" s="76"/>
      <c r="S37" s="77"/>
      <c r="T37" s="77"/>
      <c r="U37" s="77"/>
      <c r="V37" s="169"/>
      <c r="W37" s="170"/>
      <c r="X37" s="170"/>
      <c r="Y37" s="170"/>
      <c r="Z37" s="170"/>
      <c r="AA37" s="170"/>
      <c r="AB37" s="170"/>
      <c r="AC37" s="170"/>
      <c r="AD37" s="170"/>
      <c r="AE37" s="171"/>
    </row>
    <row r="38" spans="1:31" ht="14.25" thickBot="1" x14ac:dyDescent="0.25">
      <c r="A38" s="84" t="s">
        <v>148</v>
      </c>
      <c r="B38" s="100" t="s">
        <v>106</v>
      </c>
      <c r="O38" s="4"/>
      <c r="P38" s="4"/>
      <c r="Q38" s="4"/>
      <c r="R38" s="76"/>
      <c r="S38" s="89"/>
      <c r="T38" s="89"/>
      <c r="U38" s="89"/>
      <c r="V38" s="172"/>
      <c r="W38" s="173"/>
      <c r="X38" s="173"/>
      <c r="Y38" s="173"/>
      <c r="Z38" s="173"/>
      <c r="AA38" s="173"/>
      <c r="AB38" s="173"/>
      <c r="AC38" s="173"/>
      <c r="AD38" s="173"/>
      <c r="AE38" s="174"/>
    </row>
    <row r="39" spans="1:31" x14ac:dyDescent="0.2">
      <c r="R39" s="76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76"/>
    </row>
  </sheetData>
  <mergeCells count="72">
    <mergeCell ref="V38:AE38"/>
    <mergeCell ref="B12:C12"/>
    <mergeCell ref="V34:AE34"/>
    <mergeCell ref="V35:AE35"/>
    <mergeCell ref="V36:AE36"/>
    <mergeCell ref="V37:AE37"/>
    <mergeCell ref="A31:B31"/>
    <mergeCell ref="V31:AE31"/>
    <mergeCell ref="B18:C18"/>
    <mergeCell ref="B19:C19"/>
    <mergeCell ref="B20:C20"/>
    <mergeCell ref="A21:E21"/>
    <mergeCell ref="A23:AE23"/>
    <mergeCell ref="B24:E24"/>
    <mergeCell ref="F24:I24"/>
    <mergeCell ref="K24:R24"/>
    <mergeCell ref="A32:A33"/>
    <mergeCell ref="B32:I33"/>
    <mergeCell ref="V32:AE32"/>
    <mergeCell ref="V33:AE33"/>
    <mergeCell ref="B25:AE25"/>
    <mergeCell ref="A26:A28"/>
    <mergeCell ref="B26:C26"/>
    <mergeCell ref="D26:I26"/>
    <mergeCell ref="J26:R27"/>
    <mergeCell ref="S26:AE27"/>
    <mergeCell ref="B27:C27"/>
    <mergeCell ref="D27:I27"/>
    <mergeCell ref="B28:C28"/>
    <mergeCell ref="D28:I28"/>
    <mergeCell ref="J28:R28"/>
    <mergeCell ref="S28:AE28"/>
    <mergeCell ref="B13:C13"/>
    <mergeCell ref="B14:C14"/>
    <mergeCell ref="B15:C15"/>
    <mergeCell ref="B16:C16"/>
    <mergeCell ref="B17:C17"/>
    <mergeCell ref="S24:AE24"/>
    <mergeCell ref="B11:C11"/>
    <mergeCell ref="K8:AB8"/>
    <mergeCell ref="AC8:AC10"/>
    <mergeCell ref="AD8:AD10"/>
    <mergeCell ref="AE8:AE10"/>
    <mergeCell ref="G9:G10"/>
    <mergeCell ref="J9:J10"/>
    <mergeCell ref="K9:L9"/>
    <mergeCell ref="M9:N9"/>
    <mergeCell ref="O9:P9"/>
    <mergeCell ref="Q9:R9"/>
    <mergeCell ref="S9:T9"/>
    <mergeCell ref="U9:V9"/>
    <mergeCell ref="W9:X9"/>
    <mergeCell ref="Y9:Z9"/>
    <mergeCell ref="AA9:AB9"/>
    <mergeCell ref="A5:C5"/>
    <mergeCell ref="D5:J5"/>
    <mergeCell ref="A6:C6"/>
    <mergeCell ref="D6:J6"/>
    <mergeCell ref="A8:A10"/>
    <mergeCell ref="B8:C10"/>
    <mergeCell ref="D8:D10"/>
    <mergeCell ref="E8:E10"/>
    <mergeCell ref="F8:F10"/>
    <mergeCell ref="G8:J8"/>
    <mergeCell ref="H9:H10"/>
    <mergeCell ref="I9:I10"/>
    <mergeCell ref="A1:C1"/>
    <mergeCell ref="D1:W1"/>
    <mergeCell ref="A3:C3"/>
    <mergeCell ref="D3:J3"/>
    <mergeCell ref="A4:C4"/>
    <mergeCell ref="D4:J4"/>
  </mergeCells>
  <conditionalFormatting sqref="H11:H20">
    <cfRule type="cellIs" dxfId="3" priority="4" stopIfTrue="1" operator="lessThan">
      <formula>155</formula>
    </cfRule>
  </conditionalFormatting>
  <conditionalFormatting sqref="H11:H20">
    <cfRule type="cellIs" dxfId="2" priority="3" stopIfTrue="1" operator="lessThan">
      <formula>155.01</formula>
    </cfRule>
  </conditionalFormatting>
  <conditionalFormatting sqref="H17:H20">
    <cfRule type="cellIs" dxfId="1" priority="2" stopIfTrue="1" operator="lessThan">
      <formula>155</formula>
    </cfRule>
  </conditionalFormatting>
  <conditionalFormatting sqref="H17:H20">
    <cfRule type="cellIs" dxfId="0" priority="1" stopIfTrue="1" operator="lessThan">
      <formula>155.01</formula>
    </cfRule>
  </conditionalFormatting>
  <dataValidations count="1">
    <dataValidation type="list" allowBlank="1" showInputMessage="1" showErrorMessage="1" sqref="D11:D20">
      <formula1>$AF$11:$AF$15</formula1>
    </dataValidation>
  </dataValidations>
  <pageMargins left="0.70866141732283472" right="0.70866141732283472" top="0.74803149606299213" bottom="0.74803149606299213" header="0.31496062992125984" footer="0.31496062992125984"/>
  <pageSetup paperSize="9" scale="46" orientation="landscape" r:id="rId1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  <pageSetUpPr fitToPage="1"/>
  </sheetPr>
  <dimension ref="A1:T38"/>
  <sheetViews>
    <sheetView tabSelected="1" zoomScaleNormal="100" zoomScaleSheetLayoutView="100" workbookViewId="0">
      <selection activeCell="T8" sqref="T8"/>
    </sheetView>
  </sheetViews>
  <sheetFormatPr defaultRowHeight="12.75" x14ac:dyDescent="0.2"/>
  <cols>
    <col min="1" max="1" width="4.7109375" customWidth="1"/>
    <col min="3" max="4" width="11.28515625" customWidth="1"/>
    <col min="5" max="5" width="13.42578125" customWidth="1"/>
    <col min="6" max="7" width="11.7109375" customWidth="1"/>
    <col min="8" max="8" width="12.140625" customWidth="1"/>
    <col min="9" max="10" width="11.28515625" customWidth="1"/>
    <col min="11" max="12" width="10.5703125" customWidth="1"/>
    <col min="13" max="14" width="10.85546875" customWidth="1"/>
    <col min="15" max="15" width="15.42578125" customWidth="1"/>
    <col min="17" max="17" width="11.42578125" bestFit="1" customWidth="1"/>
  </cols>
  <sheetData>
    <row r="1" spans="1:20" x14ac:dyDescent="0.2">
      <c r="A1" s="223" t="s">
        <v>151</v>
      </c>
      <c r="B1" s="223"/>
      <c r="C1" s="223"/>
      <c r="L1" s="222" t="s">
        <v>150</v>
      </c>
    </row>
    <row r="2" spans="1:20" x14ac:dyDescent="0.2">
      <c r="A2" s="223"/>
      <c r="B2" s="223"/>
      <c r="C2" s="223"/>
      <c r="L2" s="222"/>
    </row>
    <row r="3" spans="1:20" x14ac:dyDescent="0.2">
      <c r="A3" s="223"/>
      <c r="B3" s="223"/>
      <c r="C3" s="223"/>
      <c r="L3" s="222"/>
    </row>
    <row r="4" spans="1:20" x14ac:dyDescent="0.2">
      <c r="A4" s="223"/>
      <c r="B4" s="223"/>
      <c r="C4" s="223"/>
      <c r="L4" s="222"/>
    </row>
    <row r="5" spans="1:20" x14ac:dyDescent="0.2">
      <c r="A5" s="223"/>
      <c r="B5" s="223"/>
      <c r="C5" s="223"/>
      <c r="L5" s="222"/>
    </row>
    <row r="6" spans="1:20" x14ac:dyDescent="0.2">
      <c r="A6" s="223"/>
      <c r="B6" s="223"/>
      <c r="C6" s="223"/>
      <c r="L6" s="222"/>
    </row>
    <row r="7" spans="1:20" x14ac:dyDescent="0.2">
      <c r="A7" s="223"/>
      <c r="B7" s="223"/>
      <c r="C7" s="223"/>
      <c r="L7" s="222"/>
    </row>
    <row r="8" spans="1:20" ht="18" x14ac:dyDescent="0.2">
      <c r="P8" s="101"/>
      <c r="Q8" s="101"/>
      <c r="R8" s="101"/>
      <c r="S8" s="101"/>
      <c r="T8" s="101"/>
    </row>
    <row r="9" spans="1:20" ht="19.5" thickBot="1" x14ac:dyDescent="0.25">
      <c r="A9" s="25"/>
      <c r="B9" s="25"/>
      <c r="C9" s="25"/>
      <c r="D9" s="189" t="s">
        <v>140</v>
      </c>
      <c r="E9" s="189"/>
      <c r="F9" s="189"/>
      <c r="G9" s="189"/>
      <c r="H9" s="189"/>
      <c r="I9" s="189"/>
      <c r="J9" s="189"/>
      <c r="K9" s="189"/>
      <c r="L9" s="189"/>
      <c r="M9" s="189"/>
      <c r="N9" s="189"/>
      <c r="O9" s="189"/>
    </row>
    <row r="10" spans="1:20" ht="16.5" thickBot="1" x14ac:dyDescent="0.3">
      <c r="A10" s="191" t="s">
        <v>58</v>
      </c>
      <c r="B10" s="192"/>
      <c r="C10" s="192"/>
      <c r="D10" s="193"/>
      <c r="E10" s="194"/>
      <c r="F10" s="194"/>
      <c r="G10" s="194"/>
      <c r="H10" s="194"/>
      <c r="I10" s="194"/>
      <c r="J10" s="194"/>
      <c r="K10" s="194"/>
      <c r="L10" s="194"/>
      <c r="M10" s="194"/>
      <c r="N10" s="194"/>
      <c r="O10" s="195"/>
    </row>
    <row r="11" spans="1:20" ht="16.5" thickBot="1" x14ac:dyDescent="0.3">
      <c r="A11" s="196" t="s">
        <v>56</v>
      </c>
      <c r="B11" s="197"/>
      <c r="C11" s="197"/>
      <c r="D11" s="198"/>
      <c r="E11" s="194"/>
      <c r="F11" s="194"/>
      <c r="G11" s="194"/>
      <c r="H11" s="194"/>
      <c r="I11" s="194"/>
      <c r="J11" s="194"/>
      <c r="K11" s="194"/>
      <c r="L11" s="194"/>
      <c r="M11" s="194"/>
      <c r="N11" s="194"/>
      <c r="O11" s="195"/>
    </row>
    <row r="12" spans="1:20" ht="16.5" thickBot="1" x14ac:dyDescent="0.3">
      <c r="A12" s="196" t="s">
        <v>30</v>
      </c>
      <c r="B12" s="197"/>
      <c r="C12" s="197"/>
      <c r="D12" s="198"/>
      <c r="E12" s="194"/>
      <c r="F12" s="194"/>
      <c r="G12" s="194"/>
      <c r="H12" s="194"/>
      <c r="I12" s="194"/>
      <c r="J12" s="194"/>
      <c r="K12" s="194"/>
      <c r="L12" s="194"/>
      <c r="M12" s="194"/>
      <c r="N12" s="194"/>
      <c r="O12" s="195"/>
    </row>
    <row r="13" spans="1:20" ht="18" x14ac:dyDescent="0.25">
      <c r="A13" s="199"/>
      <c r="B13" s="199"/>
      <c r="C13" s="199"/>
      <c r="D13" s="199"/>
      <c r="E13" s="199"/>
      <c r="F13" s="199"/>
      <c r="G13" s="199"/>
      <c r="H13" s="199"/>
      <c r="I13" s="199"/>
      <c r="J13" s="199"/>
      <c r="K13" s="199"/>
      <c r="L13" s="199"/>
      <c r="M13" s="199"/>
      <c r="N13" s="199"/>
      <c r="O13" s="199"/>
    </row>
    <row r="14" spans="1:20" ht="63.75" x14ac:dyDescent="0.2">
      <c r="A14" s="190" t="s">
        <v>0</v>
      </c>
      <c r="B14" s="200" t="s">
        <v>59</v>
      </c>
      <c r="C14" s="200"/>
      <c r="D14" s="38" t="s">
        <v>1</v>
      </c>
      <c r="E14" s="190" t="s">
        <v>60</v>
      </c>
      <c r="F14" s="190"/>
      <c r="G14" s="190"/>
      <c r="H14" s="190"/>
      <c r="I14" s="190"/>
      <c r="J14" s="190"/>
      <c r="K14" s="190"/>
      <c r="L14" s="190"/>
      <c r="M14" s="190"/>
      <c r="N14" s="190" t="s">
        <v>85</v>
      </c>
      <c r="O14" s="190" t="s">
        <v>61</v>
      </c>
    </row>
    <row r="15" spans="1:20" x14ac:dyDescent="0.2">
      <c r="A15" s="190"/>
      <c r="B15" s="200"/>
      <c r="C15" s="200"/>
      <c r="D15" s="190">
        <v>637027</v>
      </c>
      <c r="E15" s="190" t="s">
        <v>62</v>
      </c>
      <c r="F15" s="190" t="s">
        <v>63</v>
      </c>
      <c r="G15" s="190" t="s">
        <v>64</v>
      </c>
      <c r="H15" s="190" t="s">
        <v>65</v>
      </c>
      <c r="I15" s="190" t="s">
        <v>66</v>
      </c>
      <c r="J15" s="190" t="s">
        <v>67</v>
      </c>
      <c r="K15" s="190" t="s">
        <v>68</v>
      </c>
      <c r="L15" s="190" t="s">
        <v>91</v>
      </c>
      <c r="M15" s="190" t="s">
        <v>69</v>
      </c>
      <c r="N15" s="190"/>
      <c r="O15" s="190"/>
    </row>
    <row r="16" spans="1:20" x14ac:dyDescent="0.2">
      <c r="A16" s="190"/>
      <c r="B16" s="200"/>
      <c r="C16" s="200"/>
      <c r="D16" s="190"/>
      <c r="E16" s="190"/>
      <c r="F16" s="190"/>
      <c r="G16" s="190"/>
      <c r="H16" s="190"/>
      <c r="I16" s="190"/>
      <c r="J16" s="190"/>
      <c r="K16" s="190"/>
      <c r="L16" s="190"/>
      <c r="M16" s="190"/>
      <c r="N16" s="190"/>
      <c r="O16" s="190"/>
    </row>
    <row r="17" spans="1:15" x14ac:dyDescent="0.2">
      <c r="A17" s="26" t="s">
        <v>4</v>
      </c>
      <c r="B17" s="204" t="s">
        <v>92</v>
      </c>
      <c r="C17" s="204"/>
      <c r="D17" s="27">
        <f>ROUNDDOWN(Jan!H21,2)</f>
        <v>0</v>
      </c>
      <c r="E17" s="27">
        <f>Jan!K21</f>
        <v>0</v>
      </c>
      <c r="F17" s="27">
        <f>Jan!M21</f>
        <v>0</v>
      </c>
      <c r="G17" s="27" t="e">
        <f>Jan!O21</f>
        <v>#VALUE!</v>
      </c>
      <c r="H17" s="27" t="e">
        <f>Jan!Q21</f>
        <v>#VALUE!</v>
      </c>
      <c r="I17" s="27">
        <f>Jan!S21</f>
        <v>0</v>
      </c>
      <c r="J17" s="27" t="e">
        <f>Jan!U21</f>
        <v>#VALUE!</v>
      </c>
      <c r="K17" s="27" t="e">
        <f>Jan!W21</f>
        <v>#VALUE!</v>
      </c>
      <c r="L17" s="27" t="e">
        <f>Jan!Y21</f>
        <v>#VALUE!</v>
      </c>
      <c r="M17" s="27" t="e">
        <f>Jan!AA21</f>
        <v>#VALUE!</v>
      </c>
      <c r="N17" s="27">
        <f>Jan!AC21</f>
        <v>0</v>
      </c>
      <c r="O17" s="28" t="e">
        <f>SUM(D17:M17)</f>
        <v>#VALUE!</v>
      </c>
    </row>
    <row r="18" spans="1:15" ht="15" x14ac:dyDescent="0.2">
      <c r="A18" s="26" t="s">
        <v>5</v>
      </c>
      <c r="B18" s="204" t="s">
        <v>93</v>
      </c>
      <c r="C18" s="205"/>
      <c r="D18" s="27">
        <f>ROUNDDOWN(Feb!H21,2)</f>
        <v>0</v>
      </c>
      <c r="E18" s="27">
        <f>Feb!K21</f>
        <v>0</v>
      </c>
      <c r="F18" s="27">
        <f>Feb!M21</f>
        <v>0</v>
      </c>
      <c r="G18" s="27" t="e">
        <f>Feb!O21</f>
        <v>#VALUE!</v>
      </c>
      <c r="H18" s="27" t="e">
        <f>Feb!Q21</f>
        <v>#VALUE!</v>
      </c>
      <c r="I18" s="27">
        <f>Feb!S21</f>
        <v>0</v>
      </c>
      <c r="J18" s="27" t="e">
        <f>Feb!U21</f>
        <v>#VALUE!</v>
      </c>
      <c r="K18" s="27" t="e">
        <f>Feb!W21</f>
        <v>#VALUE!</v>
      </c>
      <c r="L18" s="27" t="e">
        <f>Feb!Y21</f>
        <v>#VALUE!</v>
      </c>
      <c r="M18" s="27" t="e">
        <f>Feb!AA21</f>
        <v>#VALUE!</v>
      </c>
      <c r="N18" s="27">
        <f>Feb!AC21</f>
        <v>0</v>
      </c>
      <c r="O18" s="28" t="e">
        <f t="shared" ref="O18:O28" si="0">SUM(D18:M18)</f>
        <v>#VALUE!</v>
      </c>
    </row>
    <row r="19" spans="1:15" ht="15" x14ac:dyDescent="0.2">
      <c r="A19" s="26" t="s">
        <v>6</v>
      </c>
      <c r="B19" s="204" t="s">
        <v>94</v>
      </c>
      <c r="C19" s="205"/>
      <c r="D19" s="27">
        <f>ROUNDDOWN(Mar!H21,2)</f>
        <v>0</v>
      </c>
      <c r="E19" s="27">
        <f>Mar!K21</f>
        <v>0</v>
      </c>
      <c r="F19" s="27">
        <f>Mar!M21</f>
        <v>0</v>
      </c>
      <c r="G19" s="27" t="e">
        <f>Mar!O21</f>
        <v>#VALUE!</v>
      </c>
      <c r="H19" s="27" t="e">
        <f>Mar!Q21</f>
        <v>#VALUE!</v>
      </c>
      <c r="I19" s="27">
        <f>Mar!S21</f>
        <v>0</v>
      </c>
      <c r="J19" s="27" t="e">
        <f>Mar!U21</f>
        <v>#VALUE!</v>
      </c>
      <c r="K19" s="27" t="e">
        <f>Mar!W21</f>
        <v>#VALUE!</v>
      </c>
      <c r="L19" s="27" t="e">
        <f>Mar!Y21</f>
        <v>#VALUE!</v>
      </c>
      <c r="M19" s="27" t="e">
        <f>Mar!AA21</f>
        <v>#VALUE!</v>
      </c>
      <c r="N19" s="27">
        <f>Mar!AC21</f>
        <v>0</v>
      </c>
      <c r="O19" s="28" t="e">
        <f t="shared" si="0"/>
        <v>#VALUE!</v>
      </c>
    </row>
    <row r="20" spans="1:15" ht="15" x14ac:dyDescent="0.2">
      <c r="A20" s="26" t="s">
        <v>7</v>
      </c>
      <c r="B20" s="204" t="s">
        <v>95</v>
      </c>
      <c r="C20" s="205"/>
      <c r="D20" s="27">
        <f>ROUNDDOWN(Apr!H21,2)</f>
        <v>0</v>
      </c>
      <c r="E20" s="27">
        <f>Apr!K21</f>
        <v>0</v>
      </c>
      <c r="F20" s="27">
        <f>Apr!M21</f>
        <v>0</v>
      </c>
      <c r="G20" s="27" t="e">
        <f>Apr!O21</f>
        <v>#VALUE!</v>
      </c>
      <c r="H20" s="27" t="e">
        <f>Apr!Q21</f>
        <v>#VALUE!</v>
      </c>
      <c r="I20" s="27">
        <f>Apr!S21</f>
        <v>0</v>
      </c>
      <c r="J20" s="27" t="e">
        <f>Apr!U21</f>
        <v>#VALUE!</v>
      </c>
      <c r="K20" s="27" t="e">
        <f>Apr!W21</f>
        <v>#VALUE!</v>
      </c>
      <c r="L20" s="27" t="e">
        <f>Apr!Y21</f>
        <v>#VALUE!</v>
      </c>
      <c r="M20" s="27" t="e">
        <f>Apr!AA21</f>
        <v>#VALUE!</v>
      </c>
      <c r="N20" s="27">
        <f>Apr!AC21</f>
        <v>0</v>
      </c>
      <c r="O20" s="28" t="e">
        <f t="shared" si="0"/>
        <v>#VALUE!</v>
      </c>
    </row>
    <row r="21" spans="1:15" ht="15" x14ac:dyDescent="0.2">
      <c r="A21" s="26" t="s">
        <v>8</v>
      </c>
      <c r="B21" s="204" t="s">
        <v>96</v>
      </c>
      <c r="C21" s="205"/>
      <c r="D21" s="27">
        <f>ROUNDDOWN(Máj!H21,2)</f>
        <v>0</v>
      </c>
      <c r="E21" s="27">
        <f>Máj!K21</f>
        <v>0</v>
      </c>
      <c r="F21" s="27">
        <f>Máj!M21</f>
        <v>0</v>
      </c>
      <c r="G21" s="27" t="e">
        <f>Máj!O21</f>
        <v>#VALUE!</v>
      </c>
      <c r="H21" s="27" t="e">
        <f>Máj!Q21</f>
        <v>#VALUE!</v>
      </c>
      <c r="I21" s="27">
        <f>Máj!S21</f>
        <v>0</v>
      </c>
      <c r="J21" s="27" t="e">
        <f>Máj!U21</f>
        <v>#VALUE!</v>
      </c>
      <c r="K21" s="27" t="e">
        <f>Máj!W21</f>
        <v>#VALUE!</v>
      </c>
      <c r="L21" s="27" t="e">
        <f>Máj!Y21</f>
        <v>#VALUE!</v>
      </c>
      <c r="M21" s="27" t="e">
        <f>Máj!AA21</f>
        <v>#VALUE!</v>
      </c>
      <c r="N21" s="27">
        <f>Máj!AC21</f>
        <v>0</v>
      </c>
      <c r="O21" s="28" t="e">
        <f t="shared" si="0"/>
        <v>#VALUE!</v>
      </c>
    </row>
    <row r="22" spans="1:15" ht="15" x14ac:dyDescent="0.2">
      <c r="A22" s="26" t="s">
        <v>9</v>
      </c>
      <c r="B22" s="204" t="s">
        <v>97</v>
      </c>
      <c r="C22" s="205"/>
      <c r="D22" s="27">
        <f>ROUNDDOWN(Jún!H21,2)</f>
        <v>0</v>
      </c>
      <c r="E22" s="27">
        <f>Jún!K21</f>
        <v>0</v>
      </c>
      <c r="F22" s="27">
        <f>Jún!M21</f>
        <v>0</v>
      </c>
      <c r="G22" s="27" t="e">
        <f>Jún!O21</f>
        <v>#VALUE!</v>
      </c>
      <c r="H22" s="27" t="e">
        <f>Jún!Q21</f>
        <v>#VALUE!</v>
      </c>
      <c r="I22" s="27">
        <f>Jún!S21</f>
        <v>0</v>
      </c>
      <c r="J22" s="27" t="e">
        <f>Jún!U21</f>
        <v>#VALUE!</v>
      </c>
      <c r="K22" s="27" t="e">
        <f>Jún!W21</f>
        <v>#VALUE!</v>
      </c>
      <c r="L22" s="27" t="e">
        <f>Jún!Y21</f>
        <v>#VALUE!</v>
      </c>
      <c r="M22" s="27" t="e">
        <f>Jún!AA21</f>
        <v>#VALUE!</v>
      </c>
      <c r="N22" s="27">
        <f>Jún!AC21</f>
        <v>0</v>
      </c>
      <c r="O22" s="28" t="e">
        <f t="shared" si="0"/>
        <v>#VALUE!</v>
      </c>
    </row>
    <row r="23" spans="1:15" ht="15" x14ac:dyDescent="0.2">
      <c r="A23" s="26" t="s">
        <v>10</v>
      </c>
      <c r="B23" s="204" t="s">
        <v>98</v>
      </c>
      <c r="C23" s="205"/>
      <c r="D23" s="27">
        <f>ROUNDDOWN(Júl!H21,2)</f>
        <v>0</v>
      </c>
      <c r="E23" s="27">
        <f>Júl!K21</f>
        <v>0</v>
      </c>
      <c r="F23" s="27">
        <f>Júl!M21</f>
        <v>0</v>
      </c>
      <c r="G23" s="27" t="e">
        <f>Júl!O21</f>
        <v>#VALUE!</v>
      </c>
      <c r="H23" s="27" t="e">
        <f>Júl!Q21</f>
        <v>#VALUE!</v>
      </c>
      <c r="I23" s="27">
        <f>Júl!S21</f>
        <v>0</v>
      </c>
      <c r="J23" s="27" t="e">
        <f>Júl!U21</f>
        <v>#VALUE!</v>
      </c>
      <c r="K23" s="27" t="e">
        <f>Júl!W21</f>
        <v>#VALUE!</v>
      </c>
      <c r="L23" s="27" t="e">
        <f>Júl!Y21</f>
        <v>#VALUE!</v>
      </c>
      <c r="M23" s="27" t="e">
        <f>Júl!AA21</f>
        <v>#VALUE!</v>
      </c>
      <c r="N23" s="27">
        <f>Júl!AC21</f>
        <v>0</v>
      </c>
      <c r="O23" s="28" t="e">
        <f t="shared" si="0"/>
        <v>#VALUE!</v>
      </c>
    </row>
    <row r="24" spans="1:15" ht="15" x14ac:dyDescent="0.2">
      <c r="A24" s="26" t="s">
        <v>11</v>
      </c>
      <c r="B24" s="204" t="s">
        <v>99</v>
      </c>
      <c r="C24" s="205"/>
      <c r="D24" s="27">
        <f>ROUNDDOWN(Aug!H21,2)</f>
        <v>0</v>
      </c>
      <c r="E24" s="27">
        <f>Aug!K21</f>
        <v>0</v>
      </c>
      <c r="F24" s="27">
        <f>Aug!M21</f>
        <v>0</v>
      </c>
      <c r="G24" s="27" t="e">
        <f>Aug!O21</f>
        <v>#VALUE!</v>
      </c>
      <c r="H24" s="27" t="e">
        <f>Aug!Q21</f>
        <v>#VALUE!</v>
      </c>
      <c r="I24" s="27">
        <f>Aug!S21</f>
        <v>0</v>
      </c>
      <c r="J24" s="27" t="e">
        <f>Aug!U21</f>
        <v>#VALUE!</v>
      </c>
      <c r="K24" s="27" t="e">
        <f>Aug!W21</f>
        <v>#VALUE!</v>
      </c>
      <c r="L24" s="27" t="e">
        <f>Aug!Y21</f>
        <v>#VALUE!</v>
      </c>
      <c r="M24" s="27" t="e">
        <f>Aug!AA21</f>
        <v>#VALUE!</v>
      </c>
      <c r="N24" s="27">
        <f>Aug!AC21</f>
        <v>0</v>
      </c>
      <c r="O24" s="28" t="e">
        <f t="shared" si="0"/>
        <v>#VALUE!</v>
      </c>
    </row>
    <row r="25" spans="1:15" ht="15" x14ac:dyDescent="0.2">
      <c r="A25" s="26" t="s">
        <v>82</v>
      </c>
      <c r="B25" s="204" t="s">
        <v>100</v>
      </c>
      <c r="C25" s="205"/>
      <c r="D25" s="27">
        <f>ROUNDDOWN(Okt!H21,2)</f>
        <v>0</v>
      </c>
      <c r="E25" s="27">
        <f>Okt!K21</f>
        <v>0</v>
      </c>
      <c r="F25" s="27">
        <f>Okt!M21</f>
        <v>0</v>
      </c>
      <c r="G25" s="27" t="e">
        <f>Okt!O21</f>
        <v>#VALUE!</v>
      </c>
      <c r="H25" s="27" t="e">
        <f>Okt!Q21</f>
        <v>#VALUE!</v>
      </c>
      <c r="I25" s="27">
        <f>Okt!S21</f>
        <v>0</v>
      </c>
      <c r="J25" s="27" t="e">
        <f>Okt!U21</f>
        <v>#VALUE!</v>
      </c>
      <c r="K25" s="27" t="e">
        <f>Okt!W21</f>
        <v>#VALUE!</v>
      </c>
      <c r="L25" s="27" t="e">
        <f>Okt!Y21</f>
        <v>#VALUE!</v>
      </c>
      <c r="M25" s="27" t="e">
        <f>Okt!AA21</f>
        <v>#VALUE!</v>
      </c>
      <c r="N25" s="27">
        <f>Sep!AC21</f>
        <v>0</v>
      </c>
      <c r="O25" s="28" t="e">
        <f t="shared" si="0"/>
        <v>#VALUE!</v>
      </c>
    </row>
    <row r="26" spans="1:15" ht="15" x14ac:dyDescent="0.2">
      <c r="A26" s="26" t="s">
        <v>83</v>
      </c>
      <c r="B26" s="204" t="s">
        <v>101</v>
      </c>
      <c r="C26" s="205"/>
      <c r="D26" s="27">
        <f>ROUNDDOWN(Okt!H21,2)</f>
        <v>0</v>
      </c>
      <c r="E26" s="27">
        <f>Okt!K21</f>
        <v>0</v>
      </c>
      <c r="F26" s="27">
        <f>Okt!M21</f>
        <v>0</v>
      </c>
      <c r="G26" s="27" t="e">
        <f>Okt!O21</f>
        <v>#VALUE!</v>
      </c>
      <c r="H26" s="27" t="e">
        <f>Okt!Q21</f>
        <v>#VALUE!</v>
      </c>
      <c r="I26" s="27">
        <f>Okt!S21</f>
        <v>0</v>
      </c>
      <c r="J26" s="27" t="e">
        <f>Okt!U21</f>
        <v>#VALUE!</v>
      </c>
      <c r="K26" s="27" t="e">
        <f>Okt!W21</f>
        <v>#VALUE!</v>
      </c>
      <c r="L26" s="27" t="e">
        <f>Okt!Y21</f>
        <v>#VALUE!</v>
      </c>
      <c r="M26" s="27" t="e">
        <f>Okt!AA21</f>
        <v>#VALUE!</v>
      </c>
      <c r="N26" s="27">
        <f>Okt!AC31</f>
        <v>0</v>
      </c>
      <c r="O26" s="28" t="e">
        <f t="shared" si="0"/>
        <v>#VALUE!</v>
      </c>
    </row>
    <row r="27" spans="1:15" ht="15" x14ac:dyDescent="0.2">
      <c r="A27" s="26" t="s">
        <v>102</v>
      </c>
      <c r="B27" s="204" t="s">
        <v>103</v>
      </c>
      <c r="C27" s="205"/>
      <c r="D27" s="27">
        <f>ROUNDDOWN(Nov!H21,2)</f>
        <v>0</v>
      </c>
      <c r="E27" s="27">
        <f>Nov!K21</f>
        <v>0</v>
      </c>
      <c r="F27" s="27">
        <f>Nov!M21</f>
        <v>0</v>
      </c>
      <c r="G27" s="27" t="e">
        <f>Nov!O21</f>
        <v>#VALUE!</v>
      </c>
      <c r="H27" s="27" t="e">
        <f>Nov!Q21</f>
        <v>#VALUE!</v>
      </c>
      <c r="I27" s="27">
        <f>Nov!S21</f>
        <v>0</v>
      </c>
      <c r="J27" s="27" t="e">
        <f>Nov!U21</f>
        <v>#VALUE!</v>
      </c>
      <c r="K27" s="27" t="e">
        <f>Nov!W21</f>
        <v>#VALUE!</v>
      </c>
      <c r="L27" s="27" t="e">
        <f>Nov!Y21</f>
        <v>#VALUE!</v>
      </c>
      <c r="M27" s="27" t="e">
        <f>Nov!AA21</f>
        <v>#VALUE!</v>
      </c>
      <c r="N27" s="27">
        <f>Nov!AC21</f>
        <v>0</v>
      </c>
      <c r="O27" s="28" t="e">
        <f t="shared" si="0"/>
        <v>#VALUE!</v>
      </c>
    </row>
    <row r="28" spans="1:15" ht="15" x14ac:dyDescent="0.2">
      <c r="A28" s="26" t="s">
        <v>104</v>
      </c>
      <c r="B28" s="204" t="s">
        <v>105</v>
      </c>
      <c r="C28" s="205"/>
      <c r="D28" s="27">
        <f>ROUNDDOWN(Dec!H21,2)</f>
        <v>0</v>
      </c>
      <c r="E28" s="27">
        <f>Dec!K21</f>
        <v>0</v>
      </c>
      <c r="F28" s="27">
        <f>Dec!M21</f>
        <v>0</v>
      </c>
      <c r="G28" s="27" t="e">
        <f>Dec!O21</f>
        <v>#VALUE!</v>
      </c>
      <c r="H28" s="27" t="e">
        <f>Dec!Q21</f>
        <v>#VALUE!</v>
      </c>
      <c r="I28" s="27">
        <f>Dec!S21</f>
        <v>0</v>
      </c>
      <c r="J28" s="27" t="e">
        <f>Dec!U21</f>
        <v>#VALUE!</v>
      </c>
      <c r="K28" s="27" t="e">
        <f>Dec!W21</f>
        <v>#VALUE!</v>
      </c>
      <c r="L28" s="27" t="e">
        <f>Dec!Y21</f>
        <v>#VALUE!</v>
      </c>
      <c r="M28" s="27" t="e">
        <f>Dec!AA21</f>
        <v>#VALUE!</v>
      </c>
      <c r="N28" s="27">
        <f>Dec!AC21</f>
        <v>0</v>
      </c>
      <c r="O28" s="28" t="e">
        <f t="shared" si="0"/>
        <v>#VALUE!</v>
      </c>
    </row>
    <row r="29" spans="1:15" ht="22.5" customHeight="1" x14ac:dyDescent="0.2">
      <c r="A29" s="206" t="s">
        <v>70</v>
      </c>
      <c r="B29" s="207"/>
      <c r="C29" s="207"/>
      <c r="D29" s="29">
        <f>SUM(D17:D28)</f>
        <v>0</v>
      </c>
      <c r="E29" s="29">
        <f t="shared" ref="E29:O29" si="1">SUM(E17:E28)</f>
        <v>0</v>
      </c>
      <c r="F29" s="29">
        <f t="shared" si="1"/>
        <v>0</v>
      </c>
      <c r="G29" s="29" t="e">
        <f t="shared" si="1"/>
        <v>#VALUE!</v>
      </c>
      <c r="H29" s="29" t="e">
        <f t="shared" si="1"/>
        <v>#VALUE!</v>
      </c>
      <c r="I29" s="29">
        <f t="shared" si="1"/>
        <v>0</v>
      </c>
      <c r="J29" s="29" t="e">
        <f t="shared" si="1"/>
        <v>#VALUE!</v>
      </c>
      <c r="K29" s="29" t="e">
        <f t="shared" si="1"/>
        <v>#VALUE!</v>
      </c>
      <c r="L29" s="29" t="e">
        <f t="shared" si="1"/>
        <v>#VALUE!</v>
      </c>
      <c r="M29" s="29" t="e">
        <f t="shared" si="1"/>
        <v>#VALUE!</v>
      </c>
      <c r="N29" s="29">
        <f t="shared" si="1"/>
        <v>0</v>
      </c>
      <c r="O29" s="29" t="e">
        <f t="shared" si="1"/>
        <v>#VALUE!</v>
      </c>
    </row>
    <row r="30" spans="1:15" ht="15.75" thickBot="1" x14ac:dyDescent="0.3">
      <c r="A30" s="30"/>
      <c r="B30" s="31"/>
      <c r="C30" s="31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</row>
    <row r="31" spans="1:15" ht="15.75" thickBot="1" x14ac:dyDescent="0.3">
      <c r="A31" s="220" t="s">
        <v>12</v>
      </c>
      <c r="B31" s="220"/>
      <c r="C31" s="221"/>
      <c r="D31" s="221"/>
      <c r="E31" s="221"/>
      <c r="F31" s="208" t="s">
        <v>71</v>
      </c>
      <c r="G31" s="209"/>
      <c r="H31" s="209"/>
      <c r="I31" s="209"/>
      <c r="J31" s="209"/>
      <c r="K31" s="209"/>
      <c r="L31" s="209"/>
      <c r="M31" s="209"/>
      <c r="N31" s="209"/>
      <c r="O31" s="210"/>
    </row>
    <row r="32" spans="1:15" ht="34.5" customHeight="1" x14ac:dyDescent="0.2">
      <c r="A32" s="33">
        <v>1</v>
      </c>
      <c r="B32" s="214" t="s">
        <v>72</v>
      </c>
      <c r="C32" s="214"/>
      <c r="D32" s="214"/>
      <c r="E32" s="217"/>
      <c r="F32" s="211" t="s">
        <v>76</v>
      </c>
      <c r="G32" s="212"/>
      <c r="H32" s="212"/>
      <c r="I32" s="212"/>
      <c r="J32" s="212"/>
      <c r="K32" s="212"/>
      <c r="L32" s="212"/>
      <c r="M32" s="212"/>
      <c r="N32" s="212"/>
      <c r="O32" s="213"/>
    </row>
    <row r="33" spans="1:15" x14ac:dyDescent="0.2">
      <c r="A33" s="33"/>
      <c r="B33" s="218"/>
      <c r="C33" s="218"/>
      <c r="D33" s="218"/>
      <c r="E33" s="219"/>
      <c r="F33" s="201" t="s">
        <v>73</v>
      </c>
      <c r="G33" s="202"/>
      <c r="H33" s="202"/>
      <c r="I33" s="202"/>
      <c r="J33" s="202"/>
      <c r="K33" s="202"/>
      <c r="L33" s="202"/>
      <c r="M33" s="202"/>
      <c r="N33" s="202"/>
      <c r="O33" s="203"/>
    </row>
    <row r="34" spans="1:15" ht="15" x14ac:dyDescent="0.25">
      <c r="A34" s="31"/>
      <c r="B34" s="218"/>
      <c r="C34" s="218"/>
      <c r="D34" s="218"/>
      <c r="E34" s="219"/>
      <c r="F34" s="201"/>
      <c r="G34" s="202"/>
      <c r="H34" s="202"/>
      <c r="I34" s="202"/>
      <c r="J34" s="202"/>
      <c r="K34" s="202"/>
      <c r="L34" s="202"/>
      <c r="M34" s="202"/>
      <c r="N34" s="202"/>
      <c r="O34" s="203"/>
    </row>
    <row r="35" spans="1:15" ht="15" x14ac:dyDescent="0.25">
      <c r="A35" s="31"/>
      <c r="B35" s="218"/>
      <c r="C35" s="218"/>
      <c r="D35" s="218"/>
      <c r="E35" s="219"/>
      <c r="F35" s="201"/>
      <c r="G35" s="202"/>
      <c r="H35" s="202"/>
      <c r="I35" s="202"/>
      <c r="J35" s="202"/>
      <c r="K35" s="202"/>
      <c r="L35" s="202"/>
      <c r="M35" s="202"/>
      <c r="N35" s="202"/>
      <c r="O35" s="203"/>
    </row>
    <row r="36" spans="1:15" ht="15" x14ac:dyDescent="0.2">
      <c r="A36" s="33">
        <v>2</v>
      </c>
      <c r="B36" s="214" t="s">
        <v>77</v>
      </c>
      <c r="C36" s="215"/>
      <c r="D36" s="215"/>
      <c r="E36" s="216"/>
      <c r="F36" s="201" t="s">
        <v>74</v>
      </c>
      <c r="G36" s="202"/>
      <c r="H36" s="202"/>
      <c r="I36" s="202"/>
      <c r="J36" s="202"/>
      <c r="K36" s="202"/>
      <c r="L36" s="202"/>
      <c r="M36" s="202"/>
      <c r="N36" s="202"/>
      <c r="O36" s="203"/>
    </row>
    <row r="37" spans="1:15" ht="15" x14ac:dyDescent="0.25">
      <c r="A37" s="31"/>
      <c r="B37" s="215"/>
      <c r="C37" s="215"/>
      <c r="D37" s="215"/>
      <c r="E37" s="216"/>
      <c r="F37" s="201"/>
      <c r="G37" s="202"/>
      <c r="H37" s="202"/>
      <c r="I37" s="202"/>
      <c r="J37" s="202"/>
      <c r="K37" s="202"/>
      <c r="L37" s="202"/>
      <c r="M37" s="202"/>
      <c r="N37" s="202"/>
      <c r="O37" s="203"/>
    </row>
    <row r="38" spans="1:15" ht="32.25" customHeight="1" thickBot="1" x14ac:dyDescent="0.25">
      <c r="A38" s="33">
        <v>3</v>
      </c>
      <c r="B38" s="214" t="s">
        <v>149</v>
      </c>
      <c r="C38" s="215"/>
      <c r="D38" s="215"/>
      <c r="E38" s="216"/>
      <c r="F38" s="34"/>
      <c r="G38" s="35"/>
      <c r="H38" s="35"/>
      <c r="I38" s="35"/>
      <c r="J38" s="35"/>
      <c r="K38" s="35"/>
      <c r="L38" s="35"/>
      <c r="M38" s="35"/>
      <c r="N38" s="35"/>
      <c r="O38" s="36"/>
    </row>
  </sheetData>
  <mergeCells count="47">
    <mergeCell ref="B38:E38"/>
    <mergeCell ref="B23:C23"/>
    <mergeCell ref="B24:C24"/>
    <mergeCell ref="B25:C25"/>
    <mergeCell ref="B26:C26"/>
    <mergeCell ref="B27:C27"/>
    <mergeCell ref="B32:E35"/>
    <mergeCell ref="B36:E37"/>
    <mergeCell ref="A31:E31"/>
    <mergeCell ref="F36:O36"/>
    <mergeCell ref="F37:O37"/>
    <mergeCell ref="B28:C28"/>
    <mergeCell ref="A29:C29"/>
    <mergeCell ref="B17:C17"/>
    <mergeCell ref="F31:O31"/>
    <mergeCell ref="F32:O32"/>
    <mergeCell ref="F33:O33"/>
    <mergeCell ref="F34:O34"/>
    <mergeCell ref="F35:O35"/>
    <mergeCell ref="B18:C18"/>
    <mergeCell ref="B19:C19"/>
    <mergeCell ref="B20:C20"/>
    <mergeCell ref="B21:C21"/>
    <mergeCell ref="B22:C22"/>
    <mergeCell ref="E14:M14"/>
    <mergeCell ref="O14:O16"/>
    <mergeCell ref="E15:E16"/>
    <mergeCell ref="F15:F16"/>
    <mergeCell ref="G15:G16"/>
    <mergeCell ref="H15:H16"/>
    <mergeCell ref="I15:I16"/>
    <mergeCell ref="J15:J16"/>
    <mergeCell ref="D9:O9"/>
    <mergeCell ref="K15:K16"/>
    <mergeCell ref="M15:M16"/>
    <mergeCell ref="A10:D10"/>
    <mergeCell ref="E10:O10"/>
    <mergeCell ref="A11:D11"/>
    <mergeCell ref="E11:O11"/>
    <mergeCell ref="L15:L16"/>
    <mergeCell ref="D15:D16"/>
    <mergeCell ref="N14:N16"/>
    <mergeCell ref="A12:D12"/>
    <mergeCell ref="E12:O12"/>
    <mergeCell ref="A13:O13"/>
    <mergeCell ref="A14:A16"/>
    <mergeCell ref="B14:C16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O39"/>
  <sheetViews>
    <sheetView topLeftCell="A16" workbookViewId="0">
      <selection activeCell="B37" sqref="B37"/>
    </sheetView>
  </sheetViews>
  <sheetFormatPr defaultColWidth="9.140625" defaultRowHeight="12.75" x14ac:dyDescent="0.2"/>
  <cols>
    <col min="1" max="1" width="4.5703125" style="2" customWidth="1"/>
    <col min="2" max="2" width="36.28515625" style="2" customWidth="1"/>
    <col min="3" max="3" width="6.140625" style="2" customWidth="1"/>
    <col min="4" max="4" width="12.85546875" style="2" customWidth="1"/>
    <col min="5" max="6" width="11" style="2" customWidth="1"/>
    <col min="7" max="7" width="13.7109375" style="2" customWidth="1"/>
    <col min="8" max="8" width="11.5703125" style="2" customWidth="1"/>
    <col min="9" max="10" width="8.28515625" style="2" customWidth="1"/>
    <col min="11" max="11" width="8.85546875" style="2" bestFit="1" customWidth="1"/>
    <col min="12" max="12" width="5.7109375" style="2" customWidth="1"/>
    <col min="13" max="13" width="8.85546875" style="2" bestFit="1" customWidth="1"/>
    <col min="14" max="14" width="5.7109375" style="2" customWidth="1"/>
    <col min="15" max="15" width="8.85546875" style="2" bestFit="1" customWidth="1"/>
    <col min="16" max="16" width="5.7109375" style="2" customWidth="1"/>
    <col min="17" max="17" width="8.85546875" style="2" bestFit="1" customWidth="1"/>
    <col min="18" max="18" width="6.140625" style="2" customWidth="1"/>
    <col min="19" max="19" width="6.85546875" style="2" bestFit="1" customWidth="1"/>
    <col min="20" max="20" width="5.7109375" style="14" customWidth="1"/>
    <col min="21" max="21" width="8.85546875" style="2" bestFit="1" customWidth="1"/>
    <col min="22" max="22" width="5.7109375" style="2" customWidth="1"/>
    <col min="23" max="23" width="8.85546875" style="2" bestFit="1" customWidth="1"/>
    <col min="24" max="24" width="6" style="2" customWidth="1"/>
    <col min="25" max="25" width="8.85546875" style="2" bestFit="1" customWidth="1"/>
    <col min="26" max="26" width="6" style="2" customWidth="1"/>
    <col min="27" max="27" width="8.85546875" style="2" bestFit="1" customWidth="1"/>
    <col min="28" max="28" width="5.7109375" style="2" customWidth="1"/>
    <col min="29" max="29" width="7.7109375" style="2" customWidth="1"/>
    <col min="30" max="30" width="10" style="2" customWidth="1"/>
    <col min="31" max="31" width="17.7109375" style="2" customWidth="1"/>
    <col min="32" max="32" width="9.140625" style="2"/>
    <col min="33" max="34" width="6.42578125" style="2" customWidth="1"/>
    <col min="35" max="35" width="6.42578125" style="2" bestFit="1" customWidth="1"/>
    <col min="36" max="36" width="5.5703125" style="2" customWidth="1"/>
    <col min="37" max="37" width="6.42578125" style="2" customWidth="1"/>
    <col min="38" max="39" width="5.5703125" style="2" customWidth="1"/>
    <col min="40" max="41" width="9.140625" style="2" customWidth="1"/>
    <col min="42" max="16384" width="9.140625" style="2"/>
  </cols>
  <sheetData>
    <row r="1" spans="1:41" s="1" customFormat="1" ht="18" x14ac:dyDescent="0.3">
      <c r="A1" s="142" t="s">
        <v>109</v>
      </c>
      <c r="B1" s="142"/>
      <c r="C1" s="142"/>
      <c r="D1" s="143" t="s">
        <v>142</v>
      </c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  <c r="S1" s="143"/>
      <c r="T1" s="143"/>
      <c r="U1" s="143"/>
      <c r="V1" s="143"/>
      <c r="W1" s="143"/>
      <c r="X1" s="39"/>
      <c r="Y1" s="39"/>
      <c r="Z1" s="39"/>
      <c r="AA1" s="39"/>
      <c r="AB1" s="39"/>
      <c r="AC1" s="39"/>
      <c r="AD1" s="39"/>
      <c r="AE1" s="39"/>
    </row>
    <row r="2" spans="1:41" s="1" customFormat="1" ht="15" customHeight="1" thickBot="1" x14ac:dyDescent="0.35">
      <c r="A2" s="40"/>
      <c r="B2" s="40"/>
      <c r="C2" s="40"/>
      <c r="D2" s="41"/>
      <c r="E2" s="41"/>
      <c r="F2" s="41"/>
      <c r="G2" s="41"/>
      <c r="H2" s="41"/>
      <c r="I2" s="41"/>
      <c r="J2" s="41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39"/>
      <c r="Y2" s="39"/>
      <c r="Z2" s="39"/>
      <c r="AA2" s="39"/>
      <c r="AB2" s="39"/>
      <c r="AC2" s="39"/>
      <c r="AD2" s="39"/>
      <c r="AE2" s="39"/>
    </row>
    <row r="3" spans="1:41" s="1" customFormat="1" ht="15" customHeight="1" thickBot="1" x14ac:dyDescent="0.35">
      <c r="A3" s="137" t="s">
        <v>23</v>
      </c>
      <c r="B3" s="138"/>
      <c r="C3" s="139"/>
      <c r="D3" s="144" t="s">
        <v>110</v>
      </c>
      <c r="E3" s="145"/>
      <c r="F3" s="145"/>
      <c r="G3" s="145"/>
      <c r="H3" s="145"/>
      <c r="I3" s="145"/>
      <c r="J3" s="146"/>
      <c r="K3" s="43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</row>
    <row r="4" spans="1:41" s="1" customFormat="1" ht="15" customHeight="1" thickBot="1" x14ac:dyDescent="0.35">
      <c r="A4" s="137" t="s">
        <v>56</v>
      </c>
      <c r="B4" s="138"/>
      <c r="C4" s="139"/>
      <c r="D4" s="144"/>
      <c r="E4" s="145"/>
      <c r="F4" s="145"/>
      <c r="G4" s="145"/>
      <c r="H4" s="145"/>
      <c r="I4" s="145"/>
      <c r="J4" s="146"/>
      <c r="K4" s="43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</row>
    <row r="5" spans="1:41" s="1" customFormat="1" ht="15" customHeight="1" thickBot="1" x14ac:dyDescent="0.35">
      <c r="A5" s="140" t="s">
        <v>30</v>
      </c>
      <c r="B5" s="141"/>
      <c r="C5" s="141"/>
      <c r="D5" s="147"/>
      <c r="E5" s="148"/>
      <c r="F5" s="148"/>
      <c r="G5" s="148"/>
      <c r="H5" s="148"/>
      <c r="I5" s="148"/>
      <c r="J5" s="149"/>
      <c r="K5" s="43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</row>
    <row r="6" spans="1:41" s="1" customFormat="1" ht="15" customHeight="1" thickBot="1" x14ac:dyDescent="0.35">
      <c r="A6" s="137" t="s">
        <v>31</v>
      </c>
      <c r="B6" s="138"/>
      <c r="C6" s="138"/>
      <c r="D6" s="134" t="s">
        <v>111</v>
      </c>
      <c r="E6" s="135"/>
      <c r="F6" s="135"/>
      <c r="G6" s="135"/>
      <c r="H6" s="135"/>
      <c r="I6" s="135"/>
      <c r="J6" s="136"/>
      <c r="K6" s="43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</row>
    <row r="7" spans="1:41" s="1" customFormat="1" ht="18.75" thickBot="1" x14ac:dyDescent="0.35">
      <c r="A7" s="16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</row>
    <row r="8" spans="1:41" ht="15.75" customHeight="1" x14ac:dyDescent="0.2">
      <c r="A8" s="122" t="s">
        <v>0</v>
      </c>
      <c r="B8" s="150" t="s">
        <v>146</v>
      </c>
      <c r="C8" s="163"/>
      <c r="D8" s="166" t="s">
        <v>35</v>
      </c>
      <c r="E8" s="150" t="s">
        <v>36</v>
      </c>
      <c r="F8" s="125" t="s">
        <v>84</v>
      </c>
      <c r="G8" s="160" t="s">
        <v>1</v>
      </c>
      <c r="H8" s="161"/>
      <c r="I8" s="161"/>
      <c r="J8" s="162"/>
      <c r="K8" s="157" t="s">
        <v>2</v>
      </c>
      <c r="L8" s="158"/>
      <c r="M8" s="158"/>
      <c r="N8" s="158"/>
      <c r="O8" s="158"/>
      <c r="P8" s="158"/>
      <c r="Q8" s="158"/>
      <c r="R8" s="158"/>
      <c r="S8" s="158"/>
      <c r="T8" s="158"/>
      <c r="U8" s="158"/>
      <c r="V8" s="158"/>
      <c r="W8" s="158"/>
      <c r="X8" s="158"/>
      <c r="Y8" s="158"/>
      <c r="Z8" s="158"/>
      <c r="AA8" s="158"/>
      <c r="AB8" s="159"/>
      <c r="AC8" s="119" t="s">
        <v>85</v>
      </c>
      <c r="AD8" s="122" t="s">
        <v>39</v>
      </c>
      <c r="AE8" s="125" t="s">
        <v>33</v>
      </c>
    </row>
    <row r="9" spans="1:41" ht="56.25" customHeight="1" x14ac:dyDescent="0.2">
      <c r="A9" s="123"/>
      <c r="B9" s="151"/>
      <c r="C9" s="164"/>
      <c r="D9" s="167"/>
      <c r="E9" s="151"/>
      <c r="F9" s="126"/>
      <c r="G9" s="153" t="s">
        <v>34</v>
      </c>
      <c r="H9" s="155" t="s">
        <v>139</v>
      </c>
      <c r="I9" s="155" t="s">
        <v>90</v>
      </c>
      <c r="J9" s="132" t="s">
        <v>27</v>
      </c>
      <c r="K9" s="131" t="s">
        <v>29</v>
      </c>
      <c r="L9" s="129"/>
      <c r="M9" s="129" t="s">
        <v>28</v>
      </c>
      <c r="N9" s="129"/>
      <c r="O9" s="129" t="s">
        <v>18</v>
      </c>
      <c r="P9" s="129"/>
      <c r="Q9" s="129" t="s">
        <v>15</v>
      </c>
      <c r="R9" s="129"/>
      <c r="S9" s="129" t="s">
        <v>3</v>
      </c>
      <c r="T9" s="129"/>
      <c r="U9" s="129" t="s">
        <v>17</v>
      </c>
      <c r="V9" s="129"/>
      <c r="W9" s="129" t="s">
        <v>19</v>
      </c>
      <c r="X9" s="129"/>
      <c r="Y9" s="129" t="s">
        <v>147</v>
      </c>
      <c r="Z9" s="129"/>
      <c r="AA9" s="129" t="s">
        <v>16</v>
      </c>
      <c r="AB9" s="130"/>
      <c r="AC9" s="120"/>
      <c r="AD9" s="123"/>
      <c r="AE9" s="126"/>
      <c r="AG9" s="21" t="s">
        <v>49</v>
      </c>
      <c r="AH9" s="21" t="s">
        <v>50</v>
      </c>
      <c r="AI9" s="21" t="s">
        <v>46</v>
      </c>
      <c r="AJ9" s="21" t="s">
        <v>45</v>
      </c>
      <c r="AK9" s="21" t="s">
        <v>48</v>
      </c>
      <c r="AL9" s="21" t="s">
        <v>51</v>
      </c>
      <c r="AM9" s="4" t="s">
        <v>79</v>
      </c>
      <c r="AN9" s="21" t="s">
        <v>47</v>
      </c>
      <c r="AO9" s="22" t="s">
        <v>52</v>
      </c>
    </row>
    <row r="10" spans="1:41" ht="15" customHeight="1" thickBot="1" x14ac:dyDescent="0.25">
      <c r="A10" s="124"/>
      <c r="B10" s="152"/>
      <c r="C10" s="165"/>
      <c r="D10" s="168"/>
      <c r="E10" s="152"/>
      <c r="F10" s="127"/>
      <c r="G10" s="154"/>
      <c r="H10" s="156"/>
      <c r="I10" s="156"/>
      <c r="J10" s="133"/>
      <c r="K10" s="51" t="s">
        <v>21</v>
      </c>
      <c r="L10" s="52" t="s">
        <v>22</v>
      </c>
      <c r="M10" s="52" t="s">
        <v>21</v>
      </c>
      <c r="N10" s="52" t="s">
        <v>22</v>
      </c>
      <c r="O10" s="52" t="s">
        <v>21</v>
      </c>
      <c r="P10" s="52" t="s">
        <v>22</v>
      </c>
      <c r="Q10" s="52" t="s">
        <v>21</v>
      </c>
      <c r="R10" s="52" t="s">
        <v>22</v>
      </c>
      <c r="S10" s="52" t="s">
        <v>21</v>
      </c>
      <c r="T10" s="53" t="s">
        <v>22</v>
      </c>
      <c r="U10" s="52" t="s">
        <v>21</v>
      </c>
      <c r="V10" s="52" t="s">
        <v>22</v>
      </c>
      <c r="W10" s="52" t="s">
        <v>21</v>
      </c>
      <c r="X10" s="52" t="s">
        <v>22</v>
      </c>
      <c r="Y10" s="52" t="s">
        <v>21</v>
      </c>
      <c r="Z10" s="52" t="s">
        <v>22</v>
      </c>
      <c r="AA10" s="52" t="s">
        <v>21</v>
      </c>
      <c r="AB10" s="74" t="s">
        <v>22</v>
      </c>
      <c r="AC10" s="121"/>
      <c r="AD10" s="124"/>
      <c r="AE10" s="127"/>
      <c r="AG10" s="23">
        <v>0.1</v>
      </c>
      <c r="AH10" s="23">
        <v>1.4E-2</v>
      </c>
      <c r="AI10" s="23">
        <v>0.14000000000000001</v>
      </c>
      <c r="AJ10" s="23">
        <v>8.0000000000000002E-3</v>
      </c>
      <c r="AK10" s="23">
        <v>0.03</v>
      </c>
      <c r="AL10" s="23">
        <v>0.01</v>
      </c>
      <c r="AM10" s="42">
        <v>2.5000000000000001E-3</v>
      </c>
      <c r="AN10" s="23">
        <v>4.7500000000000001E-2</v>
      </c>
      <c r="AO10" s="21">
        <v>200</v>
      </c>
    </row>
    <row r="11" spans="1:41" s="4" customFormat="1" ht="25.5" x14ac:dyDescent="0.2">
      <c r="A11" s="55" t="s">
        <v>4</v>
      </c>
      <c r="B11" s="128"/>
      <c r="C11" s="128"/>
      <c r="D11" s="56"/>
      <c r="E11" s="57"/>
      <c r="F11" s="65"/>
      <c r="G11" s="68"/>
      <c r="H11" s="58">
        <f t="shared" ref="H11:H20" si="0">ROUNDDOWN(G11/100*E11,2)</f>
        <v>0</v>
      </c>
      <c r="I11" s="58"/>
      <c r="J11" s="69" t="str">
        <f t="shared" ref="J11:J20" si="1">IF(D11="DoBPŠ",(IF(H11-I11&lt;=0,0,H11-I11)),"-")</f>
        <v>-</v>
      </c>
      <c r="K11" s="72">
        <f>IF(F11=621,IF($D11="DoBPŠ",(ROUNDDOWN($J11*L11,2)),(ROUNDDOWN($H11*L11,2))),0)</f>
        <v>0</v>
      </c>
      <c r="L11" s="59" t="str">
        <f t="shared" ref="L11:L17" si="2">IF($D11="DoBPŠ",(IF($H11&lt;=$AO$10,0%,0%)),(IF($D11="DoPČ-N",$AG$10,(IF($D11="DoVP-N",$AG$10,(IF($D11="DoPČ",$AG$10,(IF($D11="DoVP",$AG$10,"ERROR")))))))))</f>
        <v>ERROR</v>
      </c>
      <c r="M11" s="58">
        <f>IF(F11=623,IF($D11="DoBPŠ",(ROUNDDOWN($J11*N11,2)),(ROUNDDOWN($H11*N11,2))),0)</f>
        <v>0</v>
      </c>
      <c r="N11" s="59" t="str">
        <f t="shared" ref="N11:N17" si="3">IF($D11="DoBPŠ",(IF($H11&lt;=$AO$10,0%,0%)),(IF($D11="DoPČ-N",$AG$10,(IF($D11="DoVP-N",$AG$10,(IF($D11="DoPČ",$AG$10,(IF($D11="DoVP",$AG$10,"ERROR")))))))))</f>
        <v>ERROR</v>
      </c>
      <c r="O11" s="58" t="e">
        <f t="shared" ref="O11:O17" si="4">IF($D11="DoBPŠ",(ROUNDDOWN($J11*P11,2)),(ROUNDDOWN($H11*P11,2)))</f>
        <v>#VALUE!</v>
      </c>
      <c r="P11" s="59" t="str">
        <f t="shared" ref="P11:P17" si="5">IF($D11="DoBPŠ",(IF($H11&lt;=$AO$10,0%,0%)),(IF($D11="DoPČ-N",0%,(IF($D11="DoVP-N",0%,(IF($D11="DoPČ",$AH$10,(IF($D11="DoVP",$AH$10,"ERROR")))))))))</f>
        <v>ERROR</v>
      </c>
      <c r="Q11" s="58" t="e">
        <f t="shared" ref="Q11:Q16" si="6">IF($D11="DoBPŠ",(ROUNDDOWN($J11*R11,2)),(ROUNDDOWN($H11*R11,2)))</f>
        <v>#VALUE!</v>
      </c>
      <c r="R11" s="59" t="str">
        <f t="shared" ref="R11:R17" si="7">IF($D11="DoBPŠ",(IF($H11&lt;=$AO$10,0%,$AI$10)),(IF($D11="DoPČ-N",$AI$10,(IF($D11="DoVP-N",$AI$10,(IF($D11="DoPČ",$AI$10,(IF($D11="DoVP",$AI$10,"ERROR")))))))))</f>
        <v>ERROR</v>
      </c>
      <c r="S11" s="58">
        <f t="shared" ref="S11:S17" si="8">ROUNDDOWN(H11*T11,2)</f>
        <v>0</v>
      </c>
      <c r="T11" s="60">
        <f t="shared" ref="T11:T17" si="9">$AJ$10</f>
        <v>8.0000000000000002E-3</v>
      </c>
      <c r="U11" s="58" t="e">
        <f t="shared" ref="U11:U20" si="10">IF($D11="DoBPŠ",(ROUNDDOWN($J11*V11,2)),(ROUNDDOWN($H11*V11,2)))</f>
        <v>#VALUE!</v>
      </c>
      <c r="V11" s="59" t="str">
        <f t="shared" ref="V11:V17" si="11">IF($D11="DoBPŠ",(IF($H11&lt;=$AO$10,0%,$AK$10)),(IF($D11="DoPČ-N",$AK$10,(IF($D11="DoVP-N",$AK$10,(IF($D11="DoPČ",$AK$10,(IF($D11="DoVP",$AK$10,"ERROR")))))))))</f>
        <v>ERROR</v>
      </c>
      <c r="W11" s="58" t="e">
        <f t="shared" ref="W11:W17" si="12">IF($D11="DoBPŠ",(ROUNDDOWN($J11*X11,2)),(ROUNDDOWN($H11*X11,2)))</f>
        <v>#VALUE!</v>
      </c>
      <c r="X11" s="59" t="str">
        <f t="shared" ref="X11:X17" si="13">IF($D11="DoBPŠ",(IF($H11&lt;=$AO$10,0%,0%)),(IF($D11="DoPČ-N",0%,(IF($D11="DoVP-N",0%,(IF($D11="DoPČ",$AL$10,(IF($D11="DoVP",$AL$10,"ERROR")))))))))</f>
        <v>ERROR</v>
      </c>
      <c r="Y11" s="58" t="e">
        <f>IF($D11="DoBPŠ",(ROUNDDOWN($J11*Z11,2)),(ROUNDDOWN($H11*Z11,2)))</f>
        <v>#VALUE!</v>
      </c>
      <c r="Z11" s="59" t="str">
        <f>IF($D11="DoBPŠ",(IF($H11&lt;=$AO$10,0%,0%)),(IF($D11="DoPČ-N",0%,(IF($D11="DoVP-N",0%,(IF($D11="DoPČ",$AM$10,(IF($D11="DoVP",$AM$10,"ERROR")))))))))</f>
        <v>ERROR</v>
      </c>
      <c r="AA11" s="58" t="e">
        <f t="shared" ref="AA11:AA17" si="14">IF($D11="DoBPŠ",(ROUNDDOWN($J11*AB11,2)),(ROUNDDOWN($H11*AB11,2)))</f>
        <v>#VALUE!</v>
      </c>
      <c r="AB11" s="73" t="str">
        <f t="shared" ref="AB11:AB17" si="15">IF($D11="DoBPŠ",(IF($H11&lt;=$AO$10,0%,$AN$10)),(IF($D11="DoPČ-N",$AN$10,(IF($D11="DoVP-N",$AN$10,(IF($D11="DoPČ",$AN$10,(IF($D11="DoVP",$AN$10,"ERROR")))))))))</f>
        <v>ERROR</v>
      </c>
      <c r="AC11" s="79"/>
      <c r="AD11" s="82" t="e">
        <f>ROUNDDOWN(H11+S11+Q11+AA11+U11+K11+M11+O11+W11+Y11,2)</f>
        <v>#VALUE!</v>
      </c>
      <c r="AE11" s="61"/>
      <c r="AF11" s="37" t="s">
        <v>55</v>
      </c>
    </row>
    <row r="12" spans="1:41" s="4" customFormat="1" ht="25.5" x14ac:dyDescent="0.2">
      <c r="A12" s="10" t="s">
        <v>5</v>
      </c>
      <c r="B12" s="118"/>
      <c r="C12" s="118"/>
      <c r="D12" s="12"/>
      <c r="E12" s="15"/>
      <c r="F12" s="46"/>
      <c r="G12" s="47"/>
      <c r="H12" s="3">
        <f t="shared" si="0"/>
        <v>0</v>
      </c>
      <c r="I12" s="3"/>
      <c r="J12" s="48" t="str">
        <f t="shared" si="1"/>
        <v>-</v>
      </c>
      <c r="K12" s="49">
        <f t="shared" ref="K12:K20" si="16">IF(F12=621,IF($D12="DoBPŠ",(ROUNDDOWN($J12*L12,2)),(ROUNDDOWN($H12*L12,2))),0)</f>
        <v>0</v>
      </c>
      <c r="L12" s="24" t="str">
        <f t="shared" si="2"/>
        <v>ERROR</v>
      </c>
      <c r="M12" s="3">
        <f t="shared" ref="M12:M20" si="17">IF(F12=623,IF($D12="DoBPŠ",(ROUNDDOWN($J12*N12,2)),(ROUNDDOWN($H12*N12,2))),0)</f>
        <v>0</v>
      </c>
      <c r="N12" s="24" t="str">
        <f t="shared" si="3"/>
        <v>ERROR</v>
      </c>
      <c r="O12" s="3" t="e">
        <f t="shared" si="4"/>
        <v>#VALUE!</v>
      </c>
      <c r="P12" s="24" t="str">
        <f t="shared" si="5"/>
        <v>ERROR</v>
      </c>
      <c r="Q12" s="3" t="e">
        <f t="shared" si="6"/>
        <v>#VALUE!</v>
      </c>
      <c r="R12" s="24" t="str">
        <f t="shared" si="7"/>
        <v>ERROR</v>
      </c>
      <c r="S12" s="3">
        <f t="shared" si="8"/>
        <v>0</v>
      </c>
      <c r="T12" s="17">
        <f t="shared" si="9"/>
        <v>8.0000000000000002E-3</v>
      </c>
      <c r="U12" s="3" t="e">
        <f t="shared" si="10"/>
        <v>#VALUE!</v>
      </c>
      <c r="V12" s="24" t="str">
        <f t="shared" si="11"/>
        <v>ERROR</v>
      </c>
      <c r="W12" s="3" t="e">
        <f t="shared" si="12"/>
        <v>#VALUE!</v>
      </c>
      <c r="X12" s="24" t="str">
        <f t="shared" si="13"/>
        <v>ERROR</v>
      </c>
      <c r="Y12" s="3" t="e">
        <f t="shared" ref="Y12:Y20" si="18">IF($D12="DoBPŠ",(ROUNDDOWN($J12*Z12,2)),(ROUNDDOWN($H12*Z12,2)))</f>
        <v>#VALUE!</v>
      </c>
      <c r="Z12" s="24" t="str">
        <f t="shared" ref="Z12:Z20" si="19">IF($D12="DoBPŠ",(IF($H12&lt;=$AO$10,0%,0%)),(IF($D12="DoPČ-N",0%,(IF($D12="DoVP-N",0%,(IF($D12="DoPČ",$AM$10,(IF($D12="DoVP",$AM$10,"ERROR")))))))))</f>
        <v>ERROR</v>
      </c>
      <c r="AA12" s="3" t="e">
        <f t="shared" si="14"/>
        <v>#VALUE!</v>
      </c>
      <c r="AB12" s="50" t="str">
        <f t="shared" si="15"/>
        <v>ERROR</v>
      </c>
      <c r="AC12" s="80"/>
      <c r="AD12" s="83" t="e">
        <f t="shared" ref="AD12:AD20" si="20">ROUNDDOWN(H12+S12+Q12+AA12+U12+K12+M12+O12+W12+Y12,2)</f>
        <v>#VALUE!</v>
      </c>
      <c r="AE12" s="11"/>
      <c r="AF12" s="37" t="s">
        <v>44</v>
      </c>
    </row>
    <row r="13" spans="1:41" s="4" customFormat="1" ht="25.5" x14ac:dyDescent="0.2">
      <c r="A13" s="10" t="s">
        <v>6</v>
      </c>
      <c r="B13" s="118"/>
      <c r="C13" s="118"/>
      <c r="D13" s="12"/>
      <c r="E13" s="15"/>
      <c r="F13" s="46"/>
      <c r="G13" s="47"/>
      <c r="H13" s="3">
        <f t="shared" si="0"/>
        <v>0</v>
      </c>
      <c r="I13" s="3"/>
      <c r="J13" s="48" t="str">
        <f t="shared" si="1"/>
        <v>-</v>
      </c>
      <c r="K13" s="49">
        <f t="shared" si="16"/>
        <v>0</v>
      </c>
      <c r="L13" s="24" t="str">
        <f t="shared" si="2"/>
        <v>ERROR</v>
      </c>
      <c r="M13" s="3">
        <f t="shared" si="17"/>
        <v>0</v>
      </c>
      <c r="N13" s="24" t="str">
        <f t="shared" si="3"/>
        <v>ERROR</v>
      </c>
      <c r="O13" s="3" t="e">
        <f t="shared" si="4"/>
        <v>#VALUE!</v>
      </c>
      <c r="P13" s="24" t="str">
        <f t="shared" si="5"/>
        <v>ERROR</v>
      </c>
      <c r="Q13" s="3" t="e">
        <f t="shared" si="6"/>
        <v>#VALUE!</v>
      </c>
      <c r="R13" s="24" t="str">
        <f t="shared" si="7"/>
        <v>ERROR</v>
      </c>
      <c r="S13" s="3">
        <f t="shared" si="8"/>
        <v>0</v>
      </c>
      <c r="T13" s="17">
        <f t="shared" si="9"/>
        <v>8.0000000000000002E-3</v>
      </c>
      <c r="U13" s="3" t="e">
        <f t="shared" si="10"/>
        <v>#VALUE!</v>
      </c>
      <c r="V13" s="24" t="str">
        <f t="shared" si="11"/>
        <v>ERROR</v>
      </c>
      <c r="W13" s="3" t="e">
        <f t="shared" si="12"/>
        <v>#VALUE!</v>
      </c>
      <c r="X13" s="24" t="str">
        <f t="shared" si="13"/>
        <v>ERROR</v>
      </c>
      <c r="Y13" s="3" t="e">
        <f t="shared" si="18"/>
        <v>#VALUE!</v>
      </c>
      <c r="Z13" s="24" t="str">
        <f t="shared" si="19"/>
        <v>ERROR</v>
      </c>
      <c r="AA13" s="3" t="e">
        <f t="shared" si="14"/>
        <v>#VALUE!</v>
      </c>
      <c r="AB13" s="50" t="str">
        <f t="shared" si="15"/>
        <v>ERROR</v>
      </c>
      <c r="AC13" s="80"/>
      <c r="AD13" s="83" t="e">
        <f t="shared" si="20"/>
        <v>#VALUE!</v>
      </c>
      <c r="AE13" s="11"/>
      <c r="AF13" s="37" t="s">
        <v>20</v>
      </c>
    </row>
    <row r="14" spans="1:41" s="4" customFormat="1" ht="25.5" x14ac:dyDescent="0.2">
      <c r="A14" s="10" t="s">
        <v>7</v>
      </c>
      <c r="B14" s="118"/>
      <c r="C14" s="118"/>
      <c r="D14" s="12"/>
      <c r="E14" s="15"/>
      <c r="F14" s="46"/>
      <c r="G14" s="47"/>
      <c r="H14" s="3">
        <f t="shared" si="0"/>
        <v>0</v>
      </c>
      <c r="I14" s="3"/>
      <c r="J14" s="48" t="str">
        <f t="shared" si="1"/>
        <v>-</v>
      </c>
      <c r="K14" s="49">
        <f t="shared" si="16"/>
        <v>0</v>
      </c>
      <c r="L14" s="24" t="str">
        <f t="shared" si="2"/>
        <v>ERROR</v>
      </c>
      <c r="M14" s="3">
        <f t="shared" si="17"/>
        <v>0</v>
      </c>
      <c r="N14" s="24" t="str">
        <f t="shared" si="3"/>
        <v>ERROR</v>
      </c>
      <c r="O14" s="3" t="e">
        <f t="shared" si="4"/>
        <v>#VALUE!</v>
      </c>
      <c r="P14" s="24" t="str">
        <f t="shared" si="5"/>
        <v>ERROR</v>
      </c>
      <c r="Q14" s="3" t="e">
        <f t="shared" si="6"/>
        <v>#VALUE!</v>
      </c>
      <c r="R14" s="24" t="str">
        <f t="shared" si="7"/>
        <v>ERROR</v>
      </c>
      <c r="S14" s="3">
        <f t="shared" si="8"/>
        <v>0</v>
      </c>
      <c r="T14" s="17">
        <f t="shared" si="9"/>
        <v>8.0000000000000002E-3</v>
      </c>
      <c r="U14" s="3" t="e">
        <f t="shared" si="10"/>
        <v>#VALUE!</v>
      </c>
      <c r="V14" s="24" t="str">
        <f t="shared" si="11"/>
        <v>ERROR</v>
      </c>
      <c r="W14" s="3" t="e">
        <f t="shared" si="12"/>
        <v>#VALUE!</v>
      </c>
      <c r="X14" s="24" t="str">
        <f t="shared" si="13"/>
        <v>ERROR</v>
      </c>
      <c r="Y14" s="3" t="e">
        <f t="shared" si="18"/>
        <v>#VALUE!</v>
      </c>
      <c r="Z14" s="24" t="str">
        <f t="shared" si="19"/>
        <v>ERROR</v>
      </c>
      <c r="AA14" s="3" t="e">
        <f t="shared" si="14"/>
        <v>#VALUE!</v>
      </c>
      <c r="AB14" s="50" t="str">
        <f t="shared" si="15"/>
        <v>ERROR</v>
      </c>
      <c r="AC14" s="80"/>
      <c r="AD14" s="83" t="e">
        <f t="shared" si="20"/>
        <v>#VALUE!</v>
      </c>
      <c r="AE14" s="11"/>
      <c r="AF14" s="37" t="s">
        <v>32</v>
      </c>
    </row>
    <row r="15" spans="1:41" s="4" customFormat="1" ht="25.5" x14ac:dyDescent="0.2">
      <c r="A15" s="10" t="s">
        <v>8</v>
      </c>
      <c r="B15" s="118"/>
      <c r="C15" s="118"/>
      <c r="D15" s="12"/>
      <c r="E15" s="15"/>
      <c r="F15" s="46"/>
      <c r="G15" s="47"/>
      <c r="H15" s="3">
        <f t="shared" si="0"/>
        <v>0</v>
      </c>
      <c r="I15" s="3"/>
      <c r="J15" s="48" t="str">
        <f t="shared" si="1"/>
        <v>-</v>
      </c>
      <c r="K15" s="49">
        <f t="shared" si="16"/>
        <v>0</v>
      </c>
      <c r="L15" s="24" t="str">
        <f t="shared" si="2"/>
        <v>ERROR</v>
      </c>
      <c r="M15" s="3">
        <f t="shared" si="17"/>
        <v>0</v>
      </c>
      <c r="N15" s="24" t="str">
        <f t="shared" si="3"/>
        <v>ERROR</v>
      </c>
      <c r="O15" s="3" t="e">
        <f t="shared" si="4"/>
        <v>#VALUE!</v>
      </c>
      <c r="P15" s="24" t="str">
        <f t="shared" si="5"/>
        <v>ERROR</v>
      </c>
      <c r="Q15" s="3" t="e">
        <f t="shared" si="6"/>
        <v>#VALUE!</v>
      </c>
      <c r="R15" s="24" t="str">
        <f t="shared" si="7"/>
        <v>ERROR</v>
      </c>
      <c r="S15" s="3">
        <f t="shared" si="8"/>
        <v>0</v>
      </c>
      <c r="T15" s="17">
        <f t="shared" si="9"/>
        <v>8.0000000000000002E-3</v>
      </c>
      <c r="U15" s="3" t="e">
        <f t="shared" si="10"/>
        <v>#VALUE!</v>
      </c>
      <c r="V15" s="24" t="str">
        <f t="shared" si="11"/>
        <v>ERROR</v>
      </c>
      <c r="W15" s="3" t="e">
        <f t="shared" si="12"/>
        <v>#VALUE!</v>
      </c>
      <c r="X15" s="24" t="str">
        <f t="shared" si="13"/>
        <v>ERROR</v>
      </c>
      <c r="Y15" s="3" t="e">
        <f t="shared" si="18"/>
        <v>#VALUE!</v>
      </c>
      <c r="Z15" s="24" t="str">
        <f t="shared" si="19"/>
        <v>ERROR</v>
      </c>
      <c r="AA15" s="3" t="e">
        <f t="shared" si="14"/>
        <v>#VALUE!</v>
      </c>
      <c r="AB15" s="50" t="str">
        <f t="shared" si="15"/>
        <v>ERROR</v>
      </c>
      <c r="AC15" s="80"/>
      <c r="AD15" s="83" t="e">
        <f t="shared" si="20"/>
        <v>#VALUE!</v>
      </c>
      <c r="AE15" s="11"/>
      <c r="AF15" s="37"/>
    </row>
    <row r="16" spans="1:41" s="4" customFormat="1" ht="25.5" x14ac:dyDescent="0.2">
      <c r="A16" s="10" t="s">
        <v>9</v>
      </c>
      <c r="B16" s="118"/>
      <c r="C16" s="118"/>
      <c r="D16" s="12"/>
      <c r="E16" s="15"/>
      <c r="F16" s="46"/>
      <c r="G16" s="47"/>
      <c r="H16" s="3">
        <f t="shared" si="0"/>
        <v>0</v>
      </c>
      <c r="I16" s="3"/>
      <c r="J16" s="48" t="str">
        <f t="shared" si="1"/>
        <v>-</v>
      </c>
      <c r="K16" s="49">
        <f t="shared" si="16"/>
        <v>0</v>
      </c>
      <c r="L16" s="24" t="str">
        <f t="shared" si="2"/>
        <v>ERROR</v>
      </c>
      <c r="M16" s="3">
        <f t="shared" si="17"/>
        <v>0</v>
      </c>
      <c r="N16" s="24" t="str">
        <f t="shared" si="3"/>
        <v>ERROR</v>
      </c>
      <c r="O16" s="3" t="e">
        <f t="shared" si="4"/>
        <v>#VALUE!</v>
      </c>
      <c r="P16" s="24" t="str">
        <f t="shared" si="5"/>
        <v>ERROR</v>
      </c>
      <c r="Q16" s="3" t="e">
        <f t="shared" si="6"/>
        <v>#VALUE!</v>
      </c>
      <c r="R16" s="24" t="str">
        <f t="shared" si="7"/>
        <v>ERROR</v>
      </c>
      <c r="S16" s="3">
        <f t="shared" si="8"/>
        <v>0</v>
      </c>
      <c r="T16" s="17">
        <f t="shared" si="9"/>
        <v>8.0000000000000002E-3</v>
      </c>
      <c r="U16" s="3" t="e">
        <f t="shared" si="10"/>
        <v>#VALUE!</v>
      </c>
      <c r="V16" s="24" t="str">
        <f t="shared" si="11"/>
        <v>ERROR</v>
      </c>
      <c r="W16" s="3" t="e">
        <f t="shared" si="12"/>
        <v>#VALUE!</v>
      </c>
      <c r="X16" s="24" t="str">
        <f t="shared" si="13"/>
        <v>ERROR</v>
      </c>
      <c r="Y16" s="3" t="e">
        <f t="shared" si="18"/>
        <v>#VALUE!</v>
      </c>
      <c r="Z16" s="24" t="str">
        <f t="shared" si="19"/>
        <v>ERROR</v>
      </c>
      <c r="AA16" s="3" t="e">
        <f t="shared" si="14"/>
        <v>#VALUE!</v>
      </c>
      <c r="AB16" s="50" t="str">
        <f t="shared" si="15"/>
        <v>ERROR</v>
      </c>
      <c r="AC16" s="80"/>
      <c r="AD16" s="83" t="e">
        <f t="shared" si="20"/>
        <v>#VALUE!</v>
      </c>
      <c r="AE16" s="11"/>
    </row>
    <row r="17" spans="1:32" s="4" customFormat="1" ht="25.5" x14ac:dyDescent="0.2">
      <c r="A17" s="10" t="s">
        <v>10</v>
      </c>
      <c r="B17" s="118"/>
      <c r="C17" s="118"/>
      <c r="D17" s="12"/>
      <c r="E17" s="15"/>
      <c r="F17" s="46"/>
      <c r="G17" s="47"/>
      <c r="H17" s="3">
        <f t="shared" si="0"/>
        <v>0</v>
      </c>
      <c r="I17" s="3"/>
      <c r="J17" s="48" t="str">
        <f t="shared" si="1"/>
        <v>-</v>
      </c>
      <c r="K17" s="49">
        <f t="shared" si="16"/>
        <v>0</v>
      </c>
      <c r="L17" s="24" t="str">
        <f t="shared" si="2"/>
        <v>ERROR</v>
      </c>
      <c r="M17" s="3">
        <f t="shared" si="17"/>
        <v>0</v>
      </c>
      <c r="N17" s="24" t="str">
        <f t="shared" si="3"/>
        <v>ERROR</v>
      </c>
      <c r="O17" s="3" t="e">
        <f t="shared" si="4"/>
        <v>#VALUE!</v>
      </c>
      <c r="P17" s="24" t="str">
        <f t="shared" si="5"/>
        <v>ERROR</v>
      </c>
      <c r="Q17" s="3" t="e">
        <f>IF($D17="DoBPŠ",(ROUNDDOWN($J17*R17,2)),(ROUNDDOWN($H17*R17,2)))</f>
        <v>#VALUE!</v>
      </c>
      <c r="R17" s="24" t="str">
        <f t="shared" si="7"/>
        <v>ERROR</v>
      </c>
      <c r="S17" s="3">
        <f t="shared" si="8"/>
        <v>0</v>
      </c>
      <c r="T17" s="17">
        <f t="shared" si="9"/>
        <v>8.0000000000000002E-3</v>
      </c>
      <c r="U17" s="3" t="e">
        <f t="shared" si="10"/>
        <v>#VALUE!</v>
      </c>
      <c r="V17" s="24" t="str">
        <f t="shared" si="11"/>
        <v>ERROR</v>
      </c>
      <c r="W17" s="3" t="e">
        <f t="shared" si="12"/>
        <v>#VALUE!</v>
      </c>
      <c r="X17" s="24" t="str">
        <f t="shared" si="13"/>
        <v>ERROR</v>
      </c>
      <c r="Y17" s="3" t="e">
        <f t="shared" si="18"/>
        <v>#VALUE!</v>
      </c>
      <c r="Z17" s="24" t="str">
        <f t="shared" si="19"/>
        <v>ERROR</v>
      </c>
      <c r="AA17" s="3" t="e">
        <f t="shared" si="14"/>
        <v>#VALUE!</v>
      </c>
      <c r="AB17" s="50" t="str">
        <f t="shared" si="15"/>
        <v>ERROR</v>
      </c>
      <c r="AC17" s="80"/>
      <c r="AD17" s="83" t="e">
        <f t="shared" si="20"/>
        <v>#VALUE!</v>
      </c>
      <c r="AE17" s="11"/>
      <c r="AF17" s="45"/>
    </row>
    <row r="18" spans="1:32" s="4" customFormat="1" ht="25.5" customHeight="1" x14ac:dyDescent="0.2">
      <c r="A18" s="10" t="s">
        <v>11</v>
      </c>
      <c r="B18" s="118"/>
      <c r="C18" s="118"/>
      <c r="D18" s="12"/>
      <c r="E18" s="15"/>
      <c r="F18" s="46"/>
      <c r="G18" s="47"/>
      <c r="H18" s="3">
        <f t="shared" si="0"/>
        <v>0</v>
      </c>
      <c r="I18" s="3"/>
      <c r="J18" s="48" t="str">
        <f t="shared" si="1"/>
        <v>-</v>
      </c>
      <c r="K18" s="49">
        <f t="shared" si="16"/>
        <v>0</v>
      </c>
      <c r="L18" s="24" t="str">
        <f t="shared" ref="L18:L19" si="21">IF($D18="DoBPŠ",(IF($H18&lt;=$AO$10,0%,0%)),(IF($D18="DoPČ-N",$AG$10,(IF($D18="DoVP-N",$AG$10,(IF($D18="DoPČ",$AG$10,(IF($D18="DoVP",$AG$10,"ERROR")))))))))</f>
        <v>ERROR</v>
      </c>
      <c r="M18" s="3">
        <f t="shared" si="17"/>
        <v>0</v>
      </c>
      <c r="N18" s="24" t="str">
        <f t="shared" ref="N18:N19" si="22">IF($D18="DoBPŠ",(IF($H18&lt;=$AO$10,0%,0%)),(IF($D18="DoPČ-N",$AG$10,(IF($D18="DoVP-N",$AG$10,(IF($D18="DoPČ",$AG$10,(IF($D18="DoVP",$AG$10,"ERROR")))))))))</f>
        <v>ERROR</v>
      </c>
      <c r="O18" s="3" t="e">
        <f t="shared" ref="O18:O19" si="23">IF($D18="DoBPŠ",(ROUNDDOWN($J18*P18,2)),(ROUNDDOWN($H18*P18,2)))</f>
        <v>#VALUE!</v>
      </c>
      <c r="P18" s="24" t="str">
        <f t="shared" ref="P18:P19" si="24">IF($D18="DoBPŠ",(IF($H18&lt;=$AO$10,0%,0%)),(IF($D18="DoPČ-N",0%,(IF($D18="DoVP-N",0%,(IF($D18="DoPČ",$AH$10,(IF($D18="DoVP",$AH$10,"ERROR")))))))))</f>
        <v>ERROR</v>
      </c>
      <c r="Q18" s="3" t="e">
        <f t="shared" ref="Q18:Q19" si="25">IF($D18="DoBPŠ",(ROUNDDOWN($J18*R18,2)),(ROUNDDOWN($H18*R18,2)))</f>
        <v>#VALUE!</v>
      </c>
      <c r="R18" s="24" t="str">
        <f t="shared" ref="R18:R19" si="26">IF($D18="DoBPŠ",(IF($H18&lt;=$AO$10,0%,$AI$10)),(IF($D18="DoPČ-N",$AI$10,(IF($D18="DoVP-N",$AI$10,(IF($D18="DoPČ",$AI$10,(IF($D18="DoVP",$AI$10,"ERROR")))))))))</f>
        <v>ERROR</v>
      </c>
      <c r="S18" s="3">
        <f t="shared" ref="S18:S19" si="27">ROUNDDOWN(H18*T18,2)</f>
        <v>0</v>
      </c>
      <c r="T18" s="17">
        <f t="shared" ref="T18:T19" si="28">$AJ$10</f>
        <v>8.0000000000000002E-3</v>
      </c>
      <c r="U18" s="3" t="e">
        <f t="shared" si="10"/>
        <v>#VALUE!</v>
      </c>
      <c r="V18" s="24" t="str">
        <f t="shared" ref="V18:V19" si="29">IF($D18="DoBPŠ",(IF($H18&lt;=$AO$10,0%,$AK$10)),(IF($D18="DoPČ-N",$AK$10,(IF($D18="DoVP-N",$AK$10,(IF($D18="DoPČ",$AK$10,(IF($D18="DoVP",$AK$10,"ERROR")))))))))</f>
        <v>ERROR</v>
      </c>
      <c r="W18" s="3" t="e">
        <f t="shared" ref="W18:W19" si="30">IF($D18="DoBPŠ",(ROUNDDOWN($J18*X18,2)),(ROUNDDOWN($H18*X18,2)))</f>
        <v>#VALUE!</v>
      </c>
      <c r="X18" s="24" t="str">
        <f t="shared" ref="X18:X19" si="31">IF($D18="DoBPŠ",(IF($H18&lt;=$AO$10,0%,0%)),(IF($D18="DoPČ-N",0%,(IF($D18="DoVP-N",0%,(IF($D18="DoPČ",$AL$10,(IF($D18="DoVP",$AL$10,"ERROR")))))))))</f>
        <v>ERROR</v>
      </c>
      <c r="Y18" s="3" t="e">
        <f t="shared" si="18"/>
        <v>#VALUE!</v>
      </c>
      <c r="Z18" s="24" t="str">
        <f t="shared" si="19"/>
        <v>ERROR</v>
      </c>
      <c r="AA18" s="3" t="e">
        <f t="shared" ref="AA18:AA19" si="32">IF($D18="DoBPŠ",(ROUNDDOWN($J18*AB18,2)),(ROUNDDOWN($H18*AB18,2)))</f>
        <v>#VALUE!</v>
      </c>
      <c r="AB18" s="50" t="str">
        <f t="shared" ref="AB18:AB19" si="33">IF($D18="DoBPŠ",(IF($H18&lt;=$AO$10,0%,$AN$10)),(IF($D18="DoPČ-N",$AN$10,(IF($D18="DoVP-N",$AN$10,(IF($D18="DoPČ",$AN$10,(IF($D18="DoVP",$AN$10,"ERROR")))))))))</f>
        <v>ERROR</v>
      </c>
      <c r="AC18" s="80"/>
      <c r="AD18" s="83" t="e">
        <f t="shared" si="20"/>
        <v>#VALUE!</v>
      </c>
      <c r="AE18" s="11"/>
      <c r="AF18" s="45"/>
    </row>
    <row r="19" spans="1:32" s="4" customFormat="1" ht="25.5" customHeight="1" x14ac:dyDescent="0.2">
      <c r="A19" s="10" t="s">
        <v>82</v>
      </c>
      <c r="B19" s="118"/>
      <c r="C19" s="118"/>
      <c r="D19" s="12"/>
      <c r="E19" s="15"/>
      <c r="F19" s="46"/>
      <c r="G19" s="47"/>
      <c r="H19" s="3">
        <f t="shared" si="0"/>
        <v>0</v>
      </c>
      <c r="I19" s="3"/>
      <c r="J19" s="48" t="str">
        <f t="shared" si="1"/>
        <v>-</v>
      </c>
      <c r="K19" s="49">
        <f t="shared" si="16"/>
        <v>0</v>
      </c>
      <c r="L19" s="24" t="str">
        <f t="shared" si="21"/>
        <v>ERROR</v>
      </c>
      <c r="M19" s="3">
        <f t="shared" si="17"/>
        <v>0</v>
      </c>
      <c r="N19" s="24" t="str">
        <f t="shared" si="22"/>
        <v>ERROR</v>
      </c>
      <c r="O19" s="3" t="e">
        <f t="shared" si="23"/>
        <v>#VALUE!</v>
      </c>
      <c r="P19" s="24" t="str">
        <f t="shared" si="24"/>
        <v>ERROR</v>
      </c>
      <c r="Q19" s="3" t="e">
        <f t="shared" si="25"/>
        <v>#VALUE!</v>
      </c>
      <c r="R19" s="24" t="str">
        <f t="shared" si="26"/>
        <v>ERROR</v>
      </c>
      <c r="S19" s="3">
        <f t="shared" si="27"/>
        <v>0</v>
      </c>
      <c r="T19" s="17">
        <f t="shared" si="28"/>
        <v>8.0000000000000002E-3</v>
      </c>
      <c r="U19" s="3" t="e">
        <f t="shared" si="10"/>
        <v>#VALUE!</v>
      </c>
      <c r="V19" s="24" t="str">
        <f t="shared" si="29"/>
        <v>ERROR</v>
      </c>
      <c r="W19" s="3" t="e">
        <f t="shared" si="30"/>
        <v>#VALUE!</v>
      </c>
      <c r="X19" s="24" t="str">
        <f t="shared" si="31"/>
        <v>ERROR</v>
      </c>
      <c r="Y19" s="3" t="e">
        <f t="shared" si="18"/>
        <v>#VALUE!</v>
      </c>
      <c r="Z19" s="24" t="str">
        <f t="shared" si="19"/>
        <v>ERROR</v>
      </c>
      <c r="AA19" s="3" t="e">
        <f t="shared" si="32"/>
        <v>#VALUE!</v>
      </c>
      <c r="AB19" s="50" t="str">
        <f t="shared" si="33"/>
        <v>ERROR</v>
      </c>
      <c r="AC19" s="80"/>
      <c r="AD19" s="83" t="e">
        <f t="shared" si="20"/>
        <v>#VALUE!</v>
      </c>
      <c r="AE19" s="11"/>
      <c r="AF19" s="45"/>
    </row>
    <row r="20" spans="1:32" s="4" customFormat="1" ht="25.5" x14ac:dyDescent="0.2">
      <c r="A20" s="10" t="s">
        <v>83</v>
      </c>
      <c r="B20" s="118"/>
      <c r="C20" s="118"/>
      <c r="D20" s="12"/>
      <c r="E20" s="15"/>
      <c r="F20" s="46"/>
      <c r="G20" s="47"/>
      <c r="H20" s="3">
        <f t="shared" si="0"/>
        <v>0</v>
      </c>
      <c r="I20" s="3"/>
      <c r="J20" s="48" t="str">
        <f t="shared" si="1"/>
        <v>-</v>
      </c>
      <c r="K20" s="49">
        <f t="shared" si="16"/>
        <v>0</v>
      </c>
      <c r="L20" s="24" t="str">
        <f>IF($D20="DoBPŠ",(IF($H20&lt;=$AO$10,0%,0%)),(IF($D20="DoPČ-N",$AG$10,(IF($D20="DoVP-N",$AG$10,(IF($D20="DoPČ",$AG$10,(IF($D20="DoVP",$AG$10,"ERROR")))))))))</f>
        <v>ERROR</v>
      </c>
      <c r="M20" s="3">
        <f t="shared" si="17"/>
        <v>0</v>
      </c>
      <c r="N20" s="24" t="str">
        <f>IF($D20="DoBPŠ",(IF($H20&lt;=$AO$10,0%,0%)),(IF($D20="DoPČ-N",$AG$10,(IF($D20="DoVP-N",$AG$10,(IF($D20="DoPČ",$AG$10,(IF($D20="DoVP",$AG$10,"ERROR")))))))))</f>
        <v>ERROR</v>
      </c>
      <c r="O20" s="3" t="e">
        <f>IF($D20="DoBPŠ",(ROUNDDOWN($J20*P20,2)),(ROUNDDOWN($H20*P20,2)))</f>
        <v>#VALUE!</v>
      </c>
      <c r="P20" s="24" t="str">
        <f>IF($D20="DoBPŠ",(IF($H20&lt;=$AO$10,0%,0%)),(IF($D20="DoPČ-N",0%,(IF($D20="DoVP-N",0%,(IF($D20="DoPČ",$AH$10,(IF($D20="DoVP",$AH$10,"ERROR")))))))))</f>
        <v>ERROR</v>
      </c>
      <c r="Q20" s="3" t="e">
        <f>IF($D20="DoBPŠ",(ROUNDDOWN($J20*R20,2)),(ROUNDDOWN($H20*R20,2)))</f>
        <v>#VALUE!</v>
      </c>
      <c r="R20" s="24" t="str">
        <f>IF($D20="DoBPŠ",(IF($H20&lt;=$AO$10,0%,$AI$10)),(IF($D20="DoPČ-N",$AI$10,(IF($D20="DoVP-N",$AI$10,(IF($D20="DoPČ",$AI$10,(IF($D20="DoVP",$AI$10,"ERROR")))))))))</f>
        <v>ERROR</v>
      </c>
      <c r="S20" s="3">
        <f>ROUNDDOWN(H20*T20,2)</f>
        <v>0</v>
      </c>
      <c r="T20" s="17">
        <f>$AJ$10</f>
        <v>8.0000000000000002E-3</v>
      </c>
      <c r="U20" s="3" t="e">
        <f t="shared" si="10"/>
        <v>#VALUE!</v>
      </c>
      <c r="V20" s="24" t="str">
        <f>IF($D20="DoBPŠ",(IF($H20&lt;=$AO$10,0%,$AK$10)),(IF($D20="DoPČ-N",$AK$10,(IF($D20="DoVP-N",$AK$10,(IF($D20="DoPČ",$AK$10,(IF($D20="DoVP",$AK$10,"ERROR")))))))))</f>
        <v>ERROR</v>
      </c>
      <c r="W20" s="3" t="e">
        <f>IF($D20="DoBPŠ",(ROUNDDOWN($J20*X20,2)),(ROUNDDOWN($H20*X20,2)))</f>
        <v>#VALUE!</v>
      </c>
      <c r="X20" s="24" t="str">
        <f>IF($D20="DoBPŠ",(IF($H20&lt;=$AO$10,0%,0%)),(IF($D20="DoPČ-N",0%,(IF($D20="DoVP-N",0%,(IF($D20="DoPČ",$AL$10,(IF($D20="DoVP",$AL$10,"ERROR")))))))))</f>
        <v>ERROR</v>
      </c>
      <c r="Y20" s="3" t="e">
        <f t="shared" si="18"/>
        <v>#VALUE!</v>
      </c>
      <c r="Z20" s="24" t="str">
        <f t="shared" si="19"/>
        <v>ERROR</v>
      </c>
      <c r="AA20" s="3" t="e">
        <f>IF($D20="DoBPŠ",(ROUNDDOWN($J20*AB20,2)),(ROUNDDOWN($H20*AB20,2)))</f>
        <v>#VALUE!</v>
      </c>
      <c r="AB20" s="50" t="str">
        <f>IF($D20="DoBPŠ",(IF($H20&lt;=$AO$10,0%,$AN$10)),(IF($D20="DoPČ-N",$AN$10,(IF($D20="DoVP-N",$AN$10,(IF($D20="DoPČ",$AN$10,(IF($D20="DoVP",$AN$10,"ERROR")))))))))</f>
        <v>ERROR</v>
      </c>
      <c r="AC20" s="80"/>
      <c r="AD20" s="83" t="e">
        <f t="shared" si="20"/>
        <v>#VALUE!</v>
      </c>
      <c r="AE20" s="11"/>
    </row>
    <row r="21" spans="1:32" ht="16.5" customHeight="1" thickBot="1" x14ac:dyDescent="0.25">
      <c r="A21" s="102" t="s">
        <v>40</v>
      </c>
      <c r="B21" s="103"/>
      <c r="C21" s="103"/>
      <c r="D21" s="103"/>
      <c r="E21" s="103"/>
      <c r="F21" s="66"/>
      <c r="G21" s="70">
        <f>SUM(G11:G20)</f>
        <v>0</v>
      </c>
      <c r="H21" s="62">
        <f>SUM(H11:H20)</f>
        <v>0</v>
      </c>
      <c r="I21" s="62"/>
      <c r="J21" s="71"/>
      <c r="K21" s="70">
        <f>SUM(K11:K20)</f>
        <v>0</v>
      </c>
      <c r="L21" s="62"/>
      <c r="M21" s="62">
        <f>SUM(M11:M20)</f>
        <v>0</v>
      </c>
      <c r="N21" s="62"/>
      <c r="O21" s="62" t="e">
        <f>SUM(O11:O20)</f>
        <v>#VALUE!</v>
      </c>
      <c r="P21" s="62"/>
      <c r="Q21" s="62" t="e">
        <f>SUM(Q11:Q20)</f>
        <v>#VALUE!</v>
      </c>
      <c r="R21" s="62"/>
      <c r="S21" s="62">
        <f>SUM(S11:S20)</f>
        <v>0</v>
      </c>
      <c r="T21" s="63"/>
      <c r="U21" s="62" t="e">
        <f>SUM(U11:U20)</f>
        <v>#VALUE!</v>
      </c>
      <c r="V21" s="62"/>
      <c r="W21" s="62" t="e">
        <f>SUM(W11:W20)</f>
        <v>#VALUE!</v>
      </c>
      <c r="X21" s="62"/>
      <c r="Y21" s="62" t="e">
        <f>SUM(Y11:Y20)</f>
        <v>#VALUE!</v>
      </c>
      <c r="Z21" s="62"/>
      <c r="AA21" s="62" t="e">
        <f>SUM(AA11:AA20)</f>
        <v>#VALUE!</v>
      </c>
      <c r="AB21" s="71"/>
      <c r="AC21" s="81">
        <f>SUM(AC11:AC20)</f>
        <v>0</v>
      </c>
      <c r="AD21" s="67" t="e">
        <f>SUM(H21+S21+Q21+AA21+U21+K21+M21+O21+W21)</f>
        <v>#VALUE!</v>
      </c>
      <c r="AE21" s="64"/>
    </row>
    <row r="22" spans="1:32" ht="13.5" thickBot="1" x14ac:dyDescent="0.25"/>
    <row r="23" spans="1:32" s="4" customFormat="1" ht="19.5" customHeight="1" x14ac:dyDescent="0.2">
      <c r="A23" s="109" t="s">
        <v>41</v>
      </c>
      <c r="B23" s="110"/>
      <c r="C23" s="110"/>
      <c r="D23" s="110"/>
      <c r="E23" s="110"/>
      <c r="F23" s="110"/>
      <c r="G23" s="110"/>
      <c r="H23" s="110"/>
      <c r="I23" s="110"/>
      <c r="J23" s="110"/>
      <c r="K23" s="110"/>
      <c r="L23" s="110"/>
      <c r="M23" s="110"/>
      <c r="N23" s="110"/>
      <c r="O23" s="110"/>
      <c r="P23" s="110"/>
      <c r="Q23" s="110"/>
      <c r="R23" s="110"/>
      <c r="S23" s="110"/>
      <c r="T23" s="110"/>
      <c r="U23" s="110"/>
      <c r="V23" s="110"/>
      <c r="W23" s="110"/>
      <c r="X23" s="110"/>
      <c r="Y23" s="110"/>
      <c r="Z23" s="110"/>
      <c r="AA23" s="110"/>
      <c r="AB23" s="110"/>
      <c r="AC23" s="110"/>
      <c r="AD23" s="110"/>
      <c r="AE23" s="111"/>
    </row>
    <row r="24" spans="1:32" s="18" customFormat="1" ht="26.25" customHeight="1" x14ac:dyDescent="0.2">
      <c r="A24" s="10" t="s">
        <v>4</v>
      </c>
      <c r="B24" s="104" t="s">
        <v>37</v>
      </c>
      <c r="C24" s="104"/>
      <c r="D24" s="104"/>
      <c r="E24" s="104"/>
      <c r="F24" s="105"/>
      <c r="G24" s="105"/>
      <c r="H24" s="105"/>
      <c r="I24" s="105"/>
      <c r="J24" s="54" t="s">
        <v>5</v>
      </c>
      <c r="K24" s="104" t="s">
        <v>38</v>
      </c>
      <c r="L24" s="104"/>
      <c r="M24" s="104"/>
      <c r="N24" s="104"/>
      <c r="O24" s="104"/>
      <c r="P24" s="104"/>
      <c r="Q24" s="104"/>
      <c r="R24" s="104"/>
      <c r="S24" s="105"/>
      <c r="T24" s="105"/>
      <c r="U24" s="105"/>
      <c r="V24" s="105"/>
      <c r="W24" s="105"/>
      <c r="X24" s="105"/>
      <c r="Y24" s="105"/>
      <c r="Z24" s="105"/>
      <c r="AA24" s="105"/>
      <c r="AB24" s="105"/>
      <c r="AC24" s="105"/>
      <c r="AD24" s="105"/>
      <c r="AE24" s="112"/>
    </row>
    <row r="25" spans="1:32" s="4" customFormat="1" ht="16.5" customHeight="1" x14ac:dyDescent="0.2">
      <c r="A25" s="10" t="s">
        <v>6</v>
      </c>
      <c r="B25" s="113" t="s">
        <v>43</v>
      </c>
      <c r="C25" s="113"/>
      <c r="D25" s="113"/>
      <c r="E25" s="113"/>
      <c r="F25" s="113"/>
      <c r="G25" s="113"/>
      <c r="H25" s="113"/>
      <c r="I25" s="113"/>
      <c r="J25" s="113"/>
      <c r="K25" s="113"/>
      <c r="L25" s="113"/>
      <c r="M25" s="113"/>
      <c r="N25" s="113"/>
      <c r="O25" s="113"/>
      <c r="P25" s="113"/>
      <c r="Q25" s="113"/>
      <c r="R25" s="113"/>
      <c r="S25" s="113"/>
      <c r="T25" s="113"/>
      <c r="U25" s="113"/>
      <c r="V25" s="113"/>
      <c r="W25" s="113"/>
      <c r="X25" s="113"/>
      <c r="Y25" s="113"/>
      <c r="Z25" s="113"/>
      <c r="AA25" s="113"/>
      <c r="AB25" s="113"/>
      <c r="AC25" s="113"/>
      <c r="AD25" s="113"/>
      <c r="AE25" s="114"/>
    </row>
    <row r="26" spans="1:32" s="4" customFormat="1" ht="16.5" customHeight="1" x14ac:dyDescent="0.2">
      <c r="A26" s="106"/>
      <c r="B26" s="108" t="s">
        <v>24</v>
      </c>
      <c r="C26" s="108"/>
      <c r="D26" s="108"/>
      <c r="E26" s="108"/>
      <c r="F26" s="108"/>
      <c r="G26" s="108"/>
      <c r="H26" s="108"/>
      <c r="I26" s="108"/>
      <c r="J26" s="117" t="s">
        <v>42</v>
      </c>
      <c r="K26" s="117"/>
      <c r="L26" s="117"/>
      <c r="M26" s="117"/>
      <c r="N26" s="117"/>
      <c r="O26" s="117"/>
      <c r="P26" s="117"/>
      <c r="Q26" s="117"/>
      <c r="R26" s="117"/>
      <c r="S26" s="115"/>
      <c r="T26" s="115"/>
      <c r="U26" s="115"/>
      <c r="V26" s="115"/>
      <c r="W26" s="115"/>
      <c r="X26" s="115"/>
      <c r="Y26" s="115"/>
      <c r="Z26" s="115"/>
      <c r="AA26" s="115"/>
      <c r="AB26" s="115"/>
      <c r="AC26" s="115"/>
      <c r="AD26" s="115"/>
      <c r="AE26" s="116"/>
    </row>
    <row r="27" spans="1:32" s="4" customFormat="1" ht="22.5" customHeight="1" x14ac:dyDescent="0.2">
      <c r="A27" s="106"/>
      <c r="B27" s="108" t="s">
        <v>25</v>
      </c>
      <c r="C27" s="108"/>
      <c r="D27" s="108"/>
      <c r="E27" s="108"/>
      <c r="F27" s="108"/>
      <c r="G27" s="108"/>
      <c r="H27" s="108"/>
      <c r="I27" s="108"/>
      <c r="J27" s="117"/>
      <c r="K27" s="117"/>
      <c r="L27" s="117"/>
      <c r="M27" s="117"/>
      <c r="N27" s="117"/>
      <c r="O27" s="117"/>
      <c r="P27" s="117"/>
      <c r="Q27" s="117"/>
      <c r="R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6"/>
    </row>
    <row r="28" spans="1:32" s="4" customFormat="1" ht="16.5" customHeight="1" thickBot="1" x14ac:dyDescent="0.25">
      <c r="A28" s="107"/>
      <c r="B28" s="177" t="s">
        <v>26</v>
      </c>
      <c r="C28" s="177"/>
      <c r="D28" s="177"/>
      <c r="E28" s="177"/>
      <c r="F28" s="177"/>
      <c r="G28" s="177"/>
      <c r="H28" s="177"/>
      <c r="I28" s="177"/>
      <c r="J28" s="177" t="s">
        <v>14</v>
      </c>
      <c r="K28" s="177"/>
      <c r="L28" s="177"/>
      <c r="M28" s="177"/>
      <c r="N28" s="177"/>
      <c r="O28" s="177"/>
      <c r="P28" s="177"/>
      <c r="Q28" s="177"/>
      <c r="R28" s="177"/>
      <c r="S28" s="181"/>
      <c r="T28" s="181"/>
      <c r="U28" s="181"/>
      <c r="V28" s="181"/>
      <c r="W28" s="181"/>
      <c r="X28" s="181"/>
      <c r="Y28" s="181"/>
      <c r="Z28" s="181"/>
      <c r="AA28" s="181"/>
      <c r="AB28" s="181"/>
      <c r="AC28" s="181"/>
      <c r="AD28" s="181"/>
      <c r="AE28" s="182"/>
    </row>
    <row r="29" spans="1:32" s="4" customFormat="1" ht="6.75" customHeight="1" x14ac:dyDescent="0.2">
      <c r="A29" s="5"/>
      <c r="B29" s="6"/>
      <c r="C29" s="6"/>
      <c r="D29" s="6"/>
      <c r="E29" s="6"/>
      <c r="F29" s="6"/>
      <c r="G29" s="8"/>
      <c r="H29" s="8"/>
      <c r="I29" s="8"/>
      <c r="J29" s="7"/>
      <c r="K29" s="13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9"/>
    </row>
    <row r="30" spans="1:32" ht="12.75" customHeight="1" thickBot="1" x14ac:dyDescent="0.25">
      <c r="A30" s="85"/>
      <c r="B30" s="85"/>
      <c r="C30" s="85"/>
      <c r="D30" s="85"/>
      <c r="E30" s="85"/>
      <c r="F30" s="85"/>
      <c r="G30" s="85"/>
      <c r="H30" s="85"/>
      <c r="I30" s="85"/>
      <c r="J30" s="85"/>
      <c r="K30" s="85"/>
      <c r="L30" s="85"/>
      <c r="M30" s="85"/>
      <c r="N30" s="85"/>
      <c r="O30" s="85"/>
      <c r="P30" s="85"/>
      <c r="Q30" s="85"/>
      <c r="R30" s="86"/>
      <c r="S30" s="86"/>
      <c r="T30" s="86"/>
      <c r="U30" s="86"/>
      <c r="V30" s="86"/>
      <c r="W30" s="86"/>
      <c r="X30" s="86"/>
      <c r="Y30" s="86"/>
      <c r="Z30" s="86"/>
      <c r="AA30" s="86"/>
      <c r="AB30" s="76"/>
      <c r="AC30" s="76"/>
    </row>
    <row r="31" spans="1:32" ht="13.5" customHeight="1" x14ac:dyDescent="0.25">
      <c r="A31" s="178" t="s">
        <v>12</v>
      </c>
      <c r="B31" s="178"/>
      <c r="C31" s="91"/>
      <c r="D31" s="91"/>
      <c r="E31" s="92"/>
      <c r="F31" s="92"/>
      <c r="G31" s="92"/>
      <c r="H31" s="92"/>
      <c r="I31" s="92"/>
      <c r="J31" s="92"/>
      <c r="K31" s="93"/>
      <c r="L31" s="92"/>
      <c r="M31" s="92"/>
      <c r="N31" s="92"/>
      <c r="O31" s="78"/>
      <c r="P31" s="78"/>
      <c r="Q31" s="78"/>
      <c r="R31" s="78"/>
      <c r="S31" s="78"/>
      <c r="T31" s="78"/>
      <c r="U31" s="78"/>
      <c r="V31" s="183" t="s">
        <v>86</v>
      </c>
      <c r="W31" s="184"/>
      <c r="X31" s="184"/>
      <c r="Y31" s="184"/>
      <c r="Z31" s="184"/>
      <c r="AA31" s="184"/>
      <c r="AB31" s="184"/>
      <c r="AC31" s="184"/>
      <c r="AD31" s="184"/>
      <c r="AE31" s="185"/>
    </row>
    <row r="32" spans="1:32" ht="13.5" customHeight="1" x14ac:dyDescent="0.25">
      <c r="A32" s="175">
        <v>1</v>
      </c>
      <c r="B32" s="176" t="s">
        <v>53</v>
      </c>
      <c r="C32" s="176"/>
      <c r="D32" s="176"/>
      <c r="E32" s="176"/>
      <c r="F32" s="176"/>
      <c r="G32" s="176"/>
      <c r="H32" s="176"/>
      <c r="I32" s="176"/>
      <c r="J32" s="94"/>
      <c r="K32" s="94"/>
      <c r="L32" s="94"/>
      <c r="M32" s="94"/>
      <c r="N32" s="19"/>
      <c r="O32" s="77"/>
      <c r="P32" s="75"/>
      <c r="Q32" s="75"/>
      <c r="R32" s="76"/>
      <c r="S32" s="87"/>
      <c r="T32" s="87"/>
      <c r="U32" s="87"/>
      <c r="V32" s="179" t="s">
        <v>87</v>
      </c>
      <c r="W32" s="142"/>
      <c r="X32" s="142"/>
      <c r="Y32" s="142"/>
      <c r="Z32" s="142"/>
      <c r="AA32" s="142"/>
      <c r="AB32" s="142"/>
      <c r="AC32" s="142"/>
      <c r="AD32" s="142"/>
      <c r="AE32" s="180"/>
    </row>
    <row r="33" spans="1:31" ht="13.5" x14ac:dyDescent="0.25">
      <c r="A33" s="175"/>
      <c r="B33" s="176"/>
      <c r="C33" s="176"/>
      <c r="D33" s="176"/>
      <c r="E33" s="176"/>
      <c r="F33" s="176"/>
      <c r="G33" s="176"/>
      <c r="H33" s="176"/>
      <c r="I33" s="176"/>
      <c r="J33" s="19"/>
      <c r="K33" s="95"/>
      <c r="L33" s="19"/>
      <c r="M33" s="19"/>
      <c r="N33" s="19"/>
      <c r="O33" s="77"/>
      <c r="P33" s="77"/>
      <c r="Q33" s="77"/>
      <c r="R33" s="77"/>
      <c r="S33" s="77"/>
      <c r="T33" s="77"/>
      <c r="U33" s="77"/>
      <c r="V33" s="179" t="s">
        <v>88</v>
      </c>
      <c r="W33" s="142"/>
      <c r="X33" s="142"/>
      <c r="Y33" s="142"/>
      <c r="Z33" s="142"/>
      <c r="AA33" s="142"/>
      <c r="AB33" s="142"/>
      <c r="AC33" s="142"/>
      <c r="AD33" s="142"/>
      <c r="AE33" s="180"/>
    </row>
    <row r="34" spans="1:31" ht="13.5" x14ac:dyDescent="0.25">
      <c r="A34" s="96">
        <v>2</v>
      </c>
      <c r="B34" s="19" t="s">
        <v>75</v>
      </c>
      <c r="C34" s="19"/>
      <c r="D34" s="19"/>
      <c r="E34" s="20"/>
      <c r="F34" s="20"/>
      <c r="G34" s="20"/>
      <c r="H34" s="20"/>
      <c r="I34" s="20"/>
      <c r="J34" s="20"/>
      <c r="K34" s="97"/>
      <c r="L34" s="20"/>
      <c r="M34" s="20"/>
      <c r="N34" s="20"/>
      <c r="O34" s="77"/>
      <c r="P34" s="76"/>
      <c r="Q34" s="76"/>
      <c r="R34" s="76"/>
      <c r="S34" s="77"/>
      <c r="T34" s="77"/>
      <c r="U34" s="77"/>
      <c r="V34" s="186"/>
      <c r="W34" s="187"/>
      <c r="X34" s="187"/>
      <c r="Y34" s="187"/>
      <c r="Z34" s="187"/>
      <c r="AA34" s="187"/>
      <c r="AB34" s="187"/>
      <c r="AC34" s="187"/>
      <c r="AD34" s="187"/>
      <c r="AE34" s="188"/>
    </row>
    <row r="35" spans="1:31" ht="13.5" x14ac:dyDescent="0.25">
      <c r="A35" s="96">
        <v>3</v>
      </c>
      <c r="B35" s="98" t="s">
        <v>57</v>
      </c>
      <c r="C35" s="19"/>
      <c r="D35" s="19"/>
      <c r="E35" s="20"/>
      <c r="F35" s="20"/>
      <c r="G35" s="20"/>
      <c r="H35" s="20"/>
      <c r="I35" s="20"/>
      <c r="J35" s="20"/>
      <c r="K35" s="97"/>
      <c r="L35" s="20"/>
      <c r="M35" s="20"/>
      <c r="N35" s="20"/>
      <c r="O35" s="76"/>
      <c r="P35" s="76"/>
      <c r="Q35" s="76"/>
      <c r="R35" s="76"/>
      <c r="S35" s="88"/>
      <c r="T35" s="88"/>
      <c r="U35" s="88"/>
      <c r="V35" s="179"/>
      <c r="W35" s="142"/>
      <c r="X35" s="142"/>
      <c r="Y35" s="142"/>
      <c r="Z35" s="142"/>
      <c r="AA35" s="142"/>
      <c r="AB35" s="142"/>
      <c r="AC35" s="142"/>
      <c r="AD35" s="142"/>
      <c r="AE35" s="180"/>
    </row>
    <row r="36" spans="1:31" ht="13.5" x14ac:dyDescent="0.25">
      <c r="A36" s="96">
        <v>4</v>
      </c>
      <c r="B36" s="19" t="s">
        <v>13</v>
      </c>
      <c r="C36" s="20"/>
      <c r="D36" s="20"/>
      <c r="E36" s="20"/>
      <c r="F36" s="20"/>
      <c r="G36" s="20"/>
      <c r="H36" s="20"/>
      <c r="I36" s="20"/>
      <c r="J36" s="20"/>
      <c r="K36" s="97"/>
      <c r="L36" s="20"/>
      <c r="M36" s="20"/>
      <c r="N36" s="20"/>
      <c r="O36" s="77"/>
      <c r="P36" s="77"/>
      <c r="Q36" s="77"/>
      <c r="R36" s="77"/>
      <c r="S36" s="77"/>
      <c r="T36" s="77"/>
      <c r="U36" s="77"/>
      <c r="V36" s="179" t="s">
        <v>89</v>
      </c>
      <c r="W36" s="142"/>
      <c r="X36" s="142"/>
      <c r="Y36" s="142"/>
      <c r="Z36" s="142"/>
      <c r="AA36" s="142"/>
      <c r="AB36" s="142"/>
      <c r="AC36" s="142"/>
      <c r="AD36" s="142"/>
      <c r="AE36" s="180"/>
    </row>
    <row r="37" spans="1:31" ht="13.5" x14ac:dyDescent="0.25">
      <c r="A37" s="84" t="s">
        <v>107</v>
      </c>
      <c r="B37" s="19" t="s">
        <v>145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76"/>
      <c r="P37" s="76"/>
      <c r="Q37" s="76"/>
      <c r="R37" s="76"/>
      <c r="S37" s="77"/>
      <c r="T37" s="77"/>
      <c r="U37" s="77"/>
      <c r="V37" s="169"/>
      <c r="W37" s="170"/>
      <c r="X37" s="170"/>
      <c r="Y37" s="170"/>
      <c r="Z37" s="170"/>
      <c r="AA37" s="170"/>
      <c r="AB37" s="170"/>
      <c r="AC37" s="170"/>
      <c r="AD37" s="170"/>
      <c r="AE37" s="171"/>
    </row>
    <row r="38" spans="1:31" ht="14.25" thickBot="1" x14ac:dyDescent="0.25">
      <c r="A38" s="84" t="s">
        <v>148</v>
      </c>
      <c r="B38" s="100" t="s">
        <v>106</v>
      </c>
      <c r="O38" s="4"/>
      <c r="P38" s="4"/>
      <c r="Q38" s="4"/>
      <c r="R38" s="76"/>
      <c r="S38" s="89"/>
      <c r="T38" s="89"/>
      <c r="U38" s="89"/>
      <c r="V38" s="172"/>
      <c r="W38" s="173"/>
      <c r="X38" s="173"/>
      <c r="Y38" s="173"/>
      <c r="Z38" s="173"/>
      <c r="AA38" s="173"/>
      <c r="AB38" s="173"/>
      <c r="AC38" s="173"/>
      <c r="AD38" s="173"/>
      <c r="AE38" s="174"/>
    </row>
    <row r="39" spans="1:31" x14ac:dyDescent="0.2">
      <c r="R39" s="76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76"/>
    </row>
  </sheetData>
  <mergeCells count="72">
    <mergeCell ref="V38:AE38"/>
    <mergeCell ref="B12:C12"/>
    <mergeCell ref="V34:AE34"/>
    <mergeCell ref="V35:AE35"/>
    <mergeCell ref="V36:AE36"/>
    <mergeCell ref="V37:AE37"/>
    <mergeCell ref="A31:B31"/>
    <mergeCell ref="V31:AE31"/>
    <mergeCell ref="B18:C18"/>
    <mergeCell ref="B19:C19"/>
    <mergeCell ref="B20:C20"/>
    <mergeCell ref="A21:E21"/>
    <mergeCell ref="A23:AE23"/>
    <mergeCell ref="B24:E24"/>
    <mergeCell ref="F24:I24"/>
    <mergeCell ref="K24:R24"/>
    <mergeCell ref="A32:A33"/>
    <mergeCell ref="B32:I33"/>
    <mergeCell ref="V32:AE32"/>
    <mergeCell ref="V33:AE33"/>
    <mergeCell ref="B25:AE25"/>
    <mergeCell ref="A26:A28"/>
    <mergeCell ref="B26:C26"/>
    <mergeCell ref="D26:I26"/>
    <mergeCell ref="J26:R27"/>
    <mergeCell ref="S26:AE27"/>
    <mergeCell ref="B27:C27"/>
    <mergeCell ref="D27:I27"/>
    <mergeCell ref="B28:C28"/>
    <mergeCell ref="D28:I28"/>
    <mergeCell ref="J28:R28"/>
    <mergeCell ref="S28:AE28"/>
    <mergeCell ref="B13:C13"/>
    <mergeCell ref="B14:C14"/>
    <mergeCell ref="B15:C15"/>
    <mergeCell ref="B16:C16"/>
    <mergeCell ref="B17:C17"/>
    <mergeCell ref="S24:AE24"/>
    <mergeCell ref="B11:C11"/>
    <mergeCell ref="K8:AB8"/>
    <mergeCell ref="AC8:AC10"/>
    <mergeCell ref="AD8:AD10"/>
    <mergeCell ref="AE8:AE10"/>
    <mergeCell ref="G9:G10"/>
    <mergeCell ref="J9:J10"/>
    <mergeCell ref="K9:L9"/>
    <mergeCell ref="M9:N9"/>
    <mergeCell ref="O9:P9"/>
    <mergeCell ref="Q9:R9"/>
    <mergeCell ref="S9:T9"/>
    <mergeCell ref="U9:V9"/>
    <mergeCell ref="W9:X9"/>
    <mergeCell ref="Y9:Z9"/>
    <mergeCell ref="AA9:AB9"/>
    <mergeCell ref="A5:C5"/>
    <mergeCell ref="D5:J5"/>
    <mergeCell ref="A6:C6"/>
    <mergeCell ref="D6:J6"/>
    <mergeCell ref="A8:A10"/>
    <mergeCell ref="B8:C10"/>
    <mergeCell ref="D8:D10"/>
    <mergeCell ref="E8:E10"/>
    <mergeCell ref="F8:F10"/>
    <mergeCell ref="G8:J8"/>
    <mergeCell ref="H9:H10"/>
    <mergeCell ref="I9:I10"/>
    <mergeCell ref="A1:C1"/>
    <mergeCell ref="D1:W1"/>
    <mergeCell ref="A3:C3"/>
    <mergeCell ref="D3:J3"/>
    <mergeCell ref="A4:C4"/>
    <mergeCell ref="D4:J4"/>
  </mergeCells>
  <conditionalFormatting sqref="H11:H20">
    <cfRule type="cellIs" dxfId="43" priority="4" stopIfTrue="1" operator="lessThan">
      <formula>155</formula>
    </cfRule>
  </conditionalFormatting>
  <conditionalFormatting sqref="H11:H20">
    <cfRule type="cellIs" dxfId="42" priority="3" stopIfTrue="1" operator="lessThan">
      <formula>155.01</formula>
    </cfRule>
  </conditionalFormatting>
  <conditionalFormatting sqref="H17:H20">
    <cfRule type="cellIs" dxfId="41" priority="2" stopIfTrue="1" operator="lessThan">
      <formula>155</formula>
    </cfRule>
  </conditionalFormatting>
  <conditionalFormatting sqref="H17:H20">
    <cfRule type="cellIs" dxfId="40" priority="1" stopIfTrue="1" operator="lessThan">
      <formula>155.01</formula>
    </cfRule>
  </conditionalFormatting>
  <dataValidations count="1">
    <dataValidation type="list" allowBlank="1" showInputMessage="1" showErrorMessage="1" sqref="D11:D20">
      <formula1>$AF$11:$AF$15</formula1>
    </dataValidation>
  </dataValidations>
  <pageMargins left="0.70866141732283472" right="0.70866141732283472" top="0.74803149606299213" bottom="0.74803149606299213" header="0.31496062992125984" footer="0.31496062992125984"/>
  <pageSetup paperSize="9" scale="46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000"/>
    <pageSetUpPr fitToPage="1"/>
  </sheetPr>
  <dimension ref="A1:AO39"/>
  <sheetViews>
    <sheetView topLeftCell="A13" workbookViewId="0">
      <selection activeCell="B37" sqref="B37"/>
    </sheetView>
  </sheetViews>
  <sheetFormatPr defaultColWidth="9.140625" defaultRowHeight="12.75" x14ac:dyDescent="0.2"/>
  <cols>
    <col min="1" max="1" width="4.5703125" style="2" customWidth="1"/>
    <col min="2" max="2" width="36.28515625" style="2" customWidth="1"/>
    <col min="3" max="3" width="6.140625" style="2" customWidth="1"/>
    <col min="4" max="4" width="12.85546875" style="2" customWidth="1"/>
    <col min="5" max="6" width="11" style="2" customWidth="1"/>
    <col min="7" max="7" width="13.7109375" style="2" customWidth="1"/>
    <col min="8" max="8" width="11.5703125" style="2" customWidth="1"/>
    <col min="9" max="10" width="8.28515625" style="2" customWidth="1"/>
    <col min="11" max="11" width="8.85546875" style="2" bestFit="1" customWidth="1"/>
    <col min="12" max="12" width="5.7109375" style="2" customWidth="1"/>
    <col min="13" max="13" width="8.85546875" style="2" bestFit="1" customWidth="1"/>
    <col min="14" max="14" width="5.7109375" style="2" customWidth="1"/>
    <col min="15" max="15" width="8.85546875" style="2" bestFit="1" customWidth="1"/>
    <col min="16" max="16" width="5.7109375" style="2" customWidth="1"/>
    <col min="17" max="17" width="8.85546875" style="2" bestFit="1" customWidth="1"/>
    <col min="18" max="18" width="6.140625" style="2" customWidth="1"/>
    <col min="19" max="19" width="6.85546875" style="2" bestFit="1" customWidth="1"/>
    <col min="20" max="20" width="5.7109375" style="14" customWidth="1"/>
    <col min="21" max="21" width="8.85546875" style="2" bestFit="1" customWidth="1"/>
    <col min="22" max="22" width="5.7109375" style="2" customWidth="1"/>
    <col min="23" max="23" width="8.85546875" style="2" bestFit="1" customWidth="1"/>
    <col min="24" max="24" width="6" style="2" customWidth="1"/>
    <col min="25" max="25" width="8.85546875" style="2" bestFit="1" customWidth="1"/>
    <col min="26" max="26" width="6" style="2" customWidth="1"/>
    <col min="27" max="27" width="8.85546875" style="2" bestFit="1" customWidth="1"/>
    <col min="28" max="28" width="5.7109375" style="2" customWidth="1"/>
    <col min="29" max="29" width="7.7109375" style="2" customWidth="1"/>
    <col min="30" max="30" width="10" style="2" customWidth="1"/>
    <col min="31" max="31" width="17.7109375" style="2" customWidth="1"/>
    <col min="32" max="32" width="9.140625" style="2"/>
    <col min="33" max="34" width="6.42578125" style="2" customWidth="1"/>
    <col min="35" max="35" width="6.42578125" style="2" bestFit="1" customWidth="1"/>
    <col min="36" max="36" width="5.5703125" style="2" customWidth="1"/>
    <col min="37" max="37" width="6.42578125" style="2" customWidth="1"/>
    <col min="38" max="39" width="5.5703125" style="2" customWidth="1"/>
    <col min="40" max="41" width="9.140625" style="2" customWidth="1"/>
    <col min="42" max="16384" width="9.140625" style="2"/>
  </cols>
  <sheetData>
    <row r="1" spans="1:41" s="1" customFormat="1" ht="18" x14ac:dyDescent="0.3">
      <c r="A1" s="142" t="s">
        <v>112</v>
      </c>
      <c r="B1" s="142"/>
      <c r="C1" s="142"/>
      <c r="D1" s="143" t="s">
        <v>143</v>
      </c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  <c r="S1" s="143"/>
      <c r="T1" s="143"/>
      <c r="U1" s="143"/>
      <c r="V1" s="143"/>
      <c r="W1" s="143"/>
      <c r="X1" s="39"/>
      <c r="Y1" s="39"/>
      <c r="Z1" s="39"/>
      <c r="AA1" s="39"/>
      <c r="AB1" s="39"/>
      <c r="AC1" s="39"/>
      <c r="AD1" s="39"/>
      <c r="AE1" s="39"/>
    </row>
    <row r="2" spans="1:41" s="1" customFormat="1" ht="15" customHeight="1" thickBot="1" x14ac:dyDescent="0.35">
      <c r="A2" s="40"/>
      <c r="B2" s="40"/>
      <c r="C2" s="40"/>
      <c r="D2" s="41"/>
      <c r="E2" s="41"/>
      <c r="F2" s="41"/>
      <c r="G2" s="41"/>
      <c r="H2" s="41"/>
      <c r="I2" s="41"/>
      <c r="J2" s="41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39"/>
      <c r="Y2" s="39"/>
      <c r="Z2" s="39"/>
      <c r="AA2" s="39"/>
      <c r="AB2" s="39"/>
      <c r="AC2" s="39"/>
      <c r="AD2" s="39"/>
      <c r="AE2" s="39"/>
    </row>
    <row r="3" spans="1:41" s="1" customFormat="1" ht="15" customHeight="1" thickBot="1" x14ac:dyDescent="0.35">
      <c r="A3" s="137" t="s">
        <v>23</v>
      </c>
      <c r="B3" s="138"/>
      <c r="C3" s="139"/>
      <c r="D3" s="144" t="s">
        <v>113</v>
      </c>
      <c r="E3" s="145"/>
      <c r="F3" s="145"/>
      <c r="G3" s="145"/>
      <c r="H3" s="145"/>
      <c r="I3" s="145"/>
      <c r="J3" s="146"/>
      <c r="K3" s="43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</row>
    <row r="4" spans="1:41" s="1" customFormat="1" ht="15" customHeight="1" thickBot="1" x14ac:dyDescent="0.35">
      <c r="A4" s="137" t="s">
        <v>56</v>
      </c>
      <c r="B4" s="138"/>
      <c r="C4" s="139"/>
      <c r="D4" s="144"/>
      <c r="E4" s="145"/>
      <c r="F4" s="145"/>
      <c r="G4" s="145"/>
      <c r="H4" s="145"/>
      <c r="I4" s="145"/>
      <c r="J4" s="146"/>
      <c r="K4" s="43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</row>
    <row r="5" spans="1:41" s="1" customFormat="1" ht="15" customHeight="1" thickBot="1" x14ac:dyDescent="0.35">
      <c r="A5" s="140" t="s">
        <v>30</v>
      </c>
      <c r="B5" s="141"/>
      <c r="C5" s="141"/>
      <c r="D5" s="147"/>
      <c r="E5" s="148"/>
      <c r="F5" s="148"/>
      <c r="G5" s="148"/>
      <c r="H5" s="148"/>
      <c r="I5" s="148"/>
      <c r="J5" s="149"/>
      <c r="K5" s="43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</row>
    <row r="6" spans="1:41" s="1" customFormat="1" ht="15" customHeight="1" thickBot="1" x14ac:dyDescent="0.35">
      <c r="A6" s="137" t="s">
        <v>31</v>
      </c>
      <c r="B6" s="138"/>
      <c r="C6" s="138"/>
      <c r="D6" s="134" t="s">
        <v>114</v>
      </c>
      <c r="E6" s="135"/>
      <c r="F6" s="135"/>
      <c r="G6" s="135"/>
      <c r="H6" s="135"/>
      <c r="I6" s="135"/>
      <c r="J6" s="136"/>
      <c r="K6" s="43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</row>
    <row r="7" spans="1:41" s="1" customFormat="1" ht="18.75" thickBot="1" x14ac:dyDescent="0.35">
      <c r="A7" s="16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</row>
    <row r="8" spans="1:41" ht="15.75" customHeight="1" x14ac:dyDescent="0.2">
      <c r="A8" s="122" t="s">
        <v>0</v>
      </c>
      <c r="B8" s="150" t="s">
        <v>54</v>
      </c>
      <c r="C8" s="163"/>
      <c r="D8" s="166" t="s">
        <v>35</v>
      </c>
      <c r="E8" s="150" t="s">
        <v>36</v>
      </c>
      <c r="F8" s="125" t="s">
        <v>84</v>
      </c>
      <c r="G8" s="160" t="s">
        <v>1</v>
      </c>
      <c r="H8" s="161"/>
      <c r="I8" s="161"/>
      <c r="J8" s="162"/>
      <c r="K8" s="157" t="s">
        <v>2</v>
      </c>
      <c r="L8" s="158"/>
      <c r="M8" s="158"/>
      <c r="N8" s="158"/>
      <c r="O8" s="158"/>
      <c r="P8" s="158"/>
      <c r="Q8" s="158"/>
      <c r="R8" s="158"/>
      <c r="S8" s="158"/>
      <c r="T8" s="158"/>
      <c r="U8" s="158"/>
      <c r="V8" s="158"/>
      <c r="W8" s="158"/>
      <c r="X8" s="158"/>
      <c r="Y8" s="158"/>
      <c r="Z8" s="158"/>
      <c r="AA8" s="158"/>
      <c r="AB8" s="159"/>
      <c r="AC8" s="119" t="s">
        <v>85</v>
      </c>
      <c r="AD8" s="122" t="s">
        <v>39</v>
      </c>
      <c r="AE8" s="125" t="s">
        <v>33</v>
      </c>
    </row>
    <row r="9" spans="1:41" ht="56.25" customHeight="1" x14ac:dyDescent="0.2">
      <c r="A9" s="123"/>
      <c r="B9" s="151"/>
      <c r="C9" s="164"/>
      <c r="D9" s="167"/>
      <c r="E9" s="151"/>
      <c r="F9" s="126"/>
      <c r="G9" s="153" t="s">
        <v>34</v>
      </c>
      <c r="H9" s="155" t="s">
        <v>139</v>
      </c>
      <c r="I9" s="155" t="s">
        <v>90</v>
      </c>
      <c r="J9" s="132" t="s">
        <v>27</v>
      </c>
      <c r="K9" s="131" t="s">
        <v>29</v>
      </c>
      <c r="L9" s="129"/>
      <c r="M9" s="129" t="s">
        <v>28</v>
      </c>
      <c r="N9" s="129"/>
      <c r="O9" s="129" t="s">
        <v>18</v>
      </c>
      <c r="P9" s="129"/>
      <c r="Q9" s="129" t="s">
        <v>15</v>
      </c>
      <c r="R9" s="129"/>
      <c r="S9" s="129" t="s">
        <v>3</v>
      </c>
      <c r="T9" s="129"/>
      <c r="U9" s="129" t="s">
        <v>17</v>
      </c>
      <c r="V9" s="129"/>
      <c r="W9" s="129" t="s">
        <v>19</v>
      </c>
      <c r="X9" s="129"/>
      <c r="Y9" s="129" t="s">
        <v>108</v>
      </c>
      <c r="Z9" s="129"/>
      <c r="AA9" s="129" t="s">
        <v>16</v>
      </c>
      <c r="AB9" s="130"/>
      <c r="AC9" s="120"/>
      <c r="AD9" s="123"/>
      <c r="AE9" s="126"/>
      <c r="AG9" s="21" t="s">
        <v>49</v>
      </c>
      <c r="AH9" s="21" t="s">
        <v>50</v>
      </c>
      <c r="AI9" s="21" t="s">
        <v>46</v>
      </c>
      <c r="AJ9" s="21" t="s">
        <v>45</v>
      </c>
      <c r="AK9" s="21" t="s">
        <v>48</v>
      </c>
      <c r="AL9" s="21" t="s">
        <v>51</v>
      </c>
      <c r="AM9" s="4" t="s">
        <v>79</v>
      </c>
      <c r="AN9" s="21" t="s">
        <v>47</v>
      </c>
      <c r="AO9" s="22" t="s">
        <v>52</v>
      </c>
    </row>
    <row r="10" spans="1:41" ht="15" customHeight="1" thickBot="1" x14ac:dyDescent="0.25">
      <c r="A10" s="124"/>
      <c r="B10" s="152"/>
      <c r="C10" s="165"/>
      <c r="D10" s="168"/>
      <c r="E10" s="152"/>
      <c r="F10" s="127"/>
      <c r="G10" s="154"/>
      <c r="H10" s="156"/>
      <c r="I10" s="156"/>
      <c r="J10" s="133"/>
      <c r="K10" s="51" t="s">
        <v>21</v>
      </c>
      <c r="L10" s="52" t="s">
        <v>22</v>
      </c>
      <c r="M10" s="52" t="s">
        <v>21</v>
      </c>
      <c r="N10" s="52" t="s">
        <v>22</v>
      </c>
      <c r="O10" s="52" t="s">
        <v>21</v>
      </c>
      <c r="P10" s="52" t="s">
        <v>22</v>
      </c>
      <c r="Q10" s="52" t="s">
        <v>21</v>
      </c>
      <c r="R10" s="52" t="s">
        <v>22</v>
      </c>
      <c r="S10" s="52" t="s">
        <v>21</v>
      </c>
      <c r="T10" s="53" t="s">
        <v>22</v>
      </c>
      <c r="U10" s="52" t="s">
        <v>21</v>
      </c>
      <c r="V10" s="52" t="s">
        <v>22</v>
      </c>
      <c r="W10" s="52" t="s">
        <v>21</v>
      </c>
      <c r="X10" s="52" t="s">
        <v>22</v>
      </c>
      <c r="Y10" s="52" t="s">
        <v>21</v>
      </c>
      <c r="Z10" s="52" t="s">
        <v>22</v>
      </c>
      <c r="AA10" s="52" t="s">
        <v>21</v>
      </c>
      <c r="AB10" s="74" t="s">
        <v>22</v>
      </c>
      <c r="AC10" s="121"/>
      <c r="AD10" s="124"/>
      <c r="AE10" s="127"/>
      <c r="AG10" s="23">
        <v>0.1</v>
      </c>
      <c r="AH10" s="23">
        <v>1.4E-2</v>
      </c>
      <c r="AI10" s="23">
        <v>0.14000000000000001</v>
      </c>
      <c r="AJ10" s="23">
        <v>8.0000000000000002E-3</v>
      </c>
      <c r="AK10" s="23">
        <v>0.03</v>
      </c>
      <c r="AL10" s="23">
        <v>0.01</v>
      </c>
      <c r="AM10" s="42">
        <v>2.5000000000000001E-3</v>
      </c>
      <c r="AN10" s="23">
        <v>4.7500000000000001E-2</v>
      </c>
      <c r="AO10" s="21">
        <v>200</v>
      </c>
    </row>
    <row r="11" spans="1:41" s="4" customFormat="1" ht="25.5" x14ac:dyDescent="0.2">
      <c r="A11" s="55" t="s">
        <v>4</v>
      </c>
      <c r="B11" s="128"/>
      <c r="C11" s="128"/>
      <c r="D11" s="56"/>
      <c r="E11" s="57"/>
      <c r="F11" s="65"/>
      <c r="G11" s="68"/>
      <c r="H11" s="58">
        <f t="shared" ref="H11:H20" si="0">ROUNDDOWN(G11/100*E11,2)</f>
        <v>0</v>
      </c>
      <c r="I11" s="58"/>
      <c r="J11" s="69" t="str">
        <f t="shared" ref="J11:J20" si="1">IF(D11="DoBPŠ",(IF(H11-I11&lt;=0,0,H11-I11)),"-")</f>
        <v>-</v>
      </c>
      <c r="K11" s="72">
        <f>IF(F11=621,IF($D11="DoBPŠ",(ROUNDDOWN($J11*L11,2)),(ROUNDDOWN($H11*L11,2))),0)</f>
        <v>0</v>
      </c>
      <c r="L11" s="59" t="str">
        <f t="shared" ref="L11:L17" si="2">IF($D11="DoBPŠ",(IF($H11&lt;=$AO$10,0%,0%)),(IF($D11="DoPČ-N",$AG$10,(IF($D11="DoVP-N",$AG$10,(IF($D11="DoPČ",$AG$10,(IF($D11="DoVP",$AG$10,"ERROR")))))))))</f>
        <v>ERROR</v>
      </c>
      <c r="M11" s="58">
        <f>IF(F11=623,IF($D11="DoBPŠ",(ROUNDDOWN($J11*N11,2)),(ROUNDDOWN($H11*N11,2))),0)</f>
        <v>0</v>
      </c>
      <c r="N11" s="59" t="str">
        <f t="shared" ref="N11:N17" si="3">IF($D11="DoBPŠ",(IF($H11&lt;=$AO$10,0%,0%)),(IF($D11="DoPČ-N",$AG$10,(IF($D11="DoVP-N",$AG$10,(IF($D11="DoPČ",$AG$10,(IF($D11="DoVP",$AG$10,"ERROR")))))))))</f>
        <v>ERROR</v>
      </c>
      <c r="O11" s="58" t="e">
        <f t="shared" ref="O11:O17" si="4">IF($D11="DoBPŠ",(ROUNDDOWN($J11*P11,2)),(ROUNDDOWN($H11*P11,2)))</f>
        <v>#VALUE!</v>
      </c>
      <c r="P11" s="59" t="str">
        <f t="shared" ref="P11:P17" si="5">IF($D11="DoBPŠ",(IF($H11&lt;=$AO$10,0%,0%)),(IF($D11="DoPČ-N",0%,(IF($D11="DoVP-N",0%,(IF($D11="DoPČ",$AH$10,(IF($D11="DoVP",$AH$10,"ERROR")))))))))</f>
        <v>ERROR</v>
      </c>
      <c r="Q11" s="58" t="e">
        <f t="shared" ref="Q11:Q16" si="6">IF($D11="DoBPŠ",(ROUNDDOWN($J11*R11,2)),(ROUNDDOWN($H11*R11,2)))</f>
        <v>#VALUE!</v>
      </c>
      <c r="R11" s="59" t="str">
        <f t="shared" ref="R11:R17" si="7">IF($D11="DoBPŠ",(IF($H11&lt;=$AO$10,0%,$AI$10)),(IF($D11="DoPČ-N",$AI$10,(IF($D11="DoVP-N",$AI$10,(IF($D11="DoPČ",$AI$10,(IF($D11="DoVP",$AI$10,"ERROR")))))))))</f>
        <v>ERROR</v>
      </c>
      <c r="S11" s="58">
        <f t="shared" ref="S11:S17" si="8">ROUNDDOWN(H11*T11,2)</f>
        <v>0</v>
      </c>
      <c r="T11" s="60">
        <f t="shared" ref="T11:T17" si="9">$AJ$10</f>
        <v>8.0000000000000002E-3</v>
      </c>
      <c r="U11" s="58" t="e">
        <f t="shared" ref="U11:U20" si="10">IF($D11="DoBPŠ",(ROUNDDOWN($J11*V11,2)),(ROUNDDOWN($H11*V11,2)))</f>
        <v>#VALUE!</v>
      </c>
      <c r="V11" s="59" t="str">
        <f t="shared" ref="V11:V17" si="11">IF($D11="DoBPŠ",(IF($H11&lt;=$AO$10,0%,$AK$10)),(IF($D11="DoPČ-N",$AK$10,(IF($D11="DoVP-N",$AK$10,(IF($D11="DoPČ",$AK$10,(IF($D11="DoVP",$AK$10,"ERROR")))))))))</f>
        <v>ERROR</v>
      </c>
      <c r="W11" s="58" t="e">
        <f t="shared" ref="W11:W17" si="12">IF($D11="DoBPŠ",(ROUNDDOWN($J11*X11,2)),(ROUNDDOWN($H11*X11,2)))</f>
        <v>#VALUE!</v>
      </c>
      <c r="X11" s="59" t="str">
        <f t="shared" ref="X11:X17" si="13">IF($D11="DoBPŠ",(IF($H11&lt;=$AO$10,0%,0%)),(IF($D11="DoPČ-N",0%,(IF($D11="DoVP-N",0%,(IF($D11="DoPČ",$AL$10,(IF($D11="DoVP",$AL$10,"ERROR")))))))))</f>
        <v>ERROR</v>
      </c>
      <c r="Y11" s="58" t="e">
        <f>IF($D11="DoBPŠ",(ROUNDDOWN($J11*Z11,2)),(ROUNDDOWN($H11*Z11,2)))</f>
        <v>#VALUE!</v>
      </c>
      <c r="Z11" s="59" t="str">
        <f>IF($D11="DoBPŠ",(IF($H11&lt;=$AO$10,0%,0%)),(IF($D11="DoPČ-N",0%,(IF($D11="DoVP-N",0%,(IF($D11="DoPČ",$AM$10,(IF($D11="DoVP",$AM$10,"ERROR")))))))))</f>
        <v>ERROR</v>
      </c>
      <c r="AA11" s="58" t="e">
        <f t="shared" ref="AA11:AA17" si="14">IF($D11="DoBPŠ",(ROUNDDOWN($J11*AB11,2)),(ROUNDDOWN($H11*AB11,2)))</f>
        <v>#VALUE!</v>
      </c>
      <c r="AB11" s="73" t="str">
        <f t="shared" ref="AB11:AB17" si="15">IF($D11="DoBPŠ",(IF($H11&lt;=$AO$10,0%,$AN$10)),(IF($D11="DoPČ-N",$AN$10,(IF($D11="DoVP-N",$AN$10,(IF($D11="DoPČ",$AN$10,(IF($D11="DoVP",$AN$10,"ERROR")))))))))</f>
        <v>ERROR</v>
      </c>
      <c r="AC11" s="79"/>
      <c r="AD11" s="82" t="e">
        <f>ROUNDDOWN(H11+S11+Q11+AA11+U11+K11+M11+O11+W11+Y11,2)</f>
        <v>#VALUE!</v>
      </c>
      <c r="AE11" s="61"/>
      <c r="AF11" s="37" t="s">
        <v>55</v>
      </c>
    </row>
    <row r="12" spans="1:41" s="4" customFormat="1" ht="25.5" x14ac:dyDescent="0.2">
      <c r="A12" s="10" t="s">
        <v>5</v>
      </c>
      <c r="B12" s="118"/>
      <c r="C12" s="118"/>
      <c r="D12" s="12"/>
      <c r="E12" s="15"/>
      <c r="F12" s="46"/>
      <c r="G12" s="47"/>
      <c r="H12" s="3">
        <f t="shared" si="0"/>
        <v>0</v>
      </c>
      <c r="I12" s="3"/>
      <c r="J12" s="48" t="str">
        <f t="shared" si="1"/>
        <v>-</v>
      </c>
      <c r="K12" s="49">
        <f t="shared" ref="K12:K20" si="16">IF(F12=621,IF($D12="DoBPŠ",(ROUNDDOWN($J12*L12,2)),(ROUNDDOWN($H12*L12,2))),0)</f>
        <v>0</v>
      </c>
      <c r="L12" s="24" t="str">
        <f t="shared" si="2"/>
        <v>ERROR</v>
      </c>
      <c r="M12" s="3">
        <f t="shared" ref="M12:M20" si="17">IF(F12=623,IF($D12="DoBPŠ",(ROUNDDOWN($J12*N12,2)),(ROUNDDOWN($H12*N12,2))),0)</f>
        <v>0</v>
      </c>
      <c r="N12" s="24" t="str">
        <f t="shared" si="3"/>
        <v>ERROR</v>
      </c>
      <c r="O12" s="3" t="e">
        <f t="shared" si="4"/>
        <v>#VALUE!</v>
      </c>
      <c r="P12" s="24" t="str">
        <f t="shared" si="5"/>
        <v>ERROR</v>
      </c>
      <c r="Q12" s="3" t="e">
        <f t="shared" si="6"/>
        <v>#VALUE!</v>
      </c>
      <c r="R12" s="24" t="str">
        <f t="shared" si="7"/>
        <v>ERROR</v>
      </c>
      <c r="S12" s="3">
        <f t="shared" si="8"/>
        <v>0</v>
      </c>
      <c r="T12" s="17">
        <f t="shared" si="9"/>
        <v>8.0000000000000002E-3</v>
      </c>
      <c r="U12" s="3" t="e">
        <f t="shared" si="10"/>
        <v>#VALUE!</v>
      </c>
      <c r="V12" s="24" t="str">
        <f t="shared" si="11"/>
        <v>ERROR</v>
      </c>
      <c r="W12" s="3" t="e">
        <f t="shared" si="12"/>
        <v>#VALUE!</v>
      </c>
      <c r="X12" s="24" t="str">
        <f t="shared" si="13"/>
        <v>ERROR</v>
      </c>
      <c r="Y12" s="3" t="e">
        <f t="shared" ref="Y12:Y20" si="18">IF($D12="DoBPŠ",(ROUNDDOWN($J12*Z12,2)),(ROUNDDOWN($H12*Z12,2)))</f>
        <v>#VALUE!</v>
      </c>
      <c r="Z12" s="24" t="str">
        <f t="shared" ref="Z12:Z20" si="19">IF($D12="DoBPŠ",(IF($H12&lt;=$AO$10,0%,0%)),(IF($D12="DoPČ-N",0%,(IF($D12="DoVP-N",0%,(IF($D12="DoPČ",$AM$10,(IF($D12="DoVP",$AM$10,"ERROR")))))))))</f>
        <v>ERROR</v>
      </c>
      <c r="AA12" s="3" t="e">
        <f t="shared" si="14"/>
        <v>#VALUE!</v>
      </c>
      <c r="AB12" s="50" t="str">
        <f t="shared" si="15"/>
        <v>ERROR</v>
      </c>
      <c r="AC12" s="80"/>
      <c r="AD12" s="83" t="e">
        <f t="shared" ref="AD12:AD20" si="20">ROUNDDOWN(H12+S12+Q12+AA12+U12+K12+M12+O12+W12+Y12,2)</f>
        <v>#VALUE!</v>
      </c>
      <c r="AE12" s="11"/>
      <c r="AF12" s="37" t="s">
        <v>44</v>
      </c>
    </row>
    <row r="13" spans="1:41" s="4" customFormat="1" ht="25.5" x14ac:dyDescent="0.2">
      <c r="A13" s="10" t="s">
        <v>6</v>
      </c>
      <c r="B13" s="118"/>
      <c r="C13" s="118"/>
      <c r="D13" s="12"/>
      <c r="E13" s="15"/>
      <c r="F13" s="46"/>
      <c r="G13" s="47"/>
      <c r="H13" s="3">
        <f t="shared" si="0"/>
        <v>0</v>
      </c>
      <c r="I13" s="3"/>
      <c r="J13" s="48" t="str">
        <f t="shared" si="1"/>
        <v>-</v>
      </c>
      <c r="K13" s="49">
        <f t="shared" si="16"/>
        <v>0</v>
      </c>
      <c r="L13" s="24" t="str">
        <f t="shared" si="2"/>
        <v>ERROR</v>
      </c>
      <c r="M13" s="3">
        <f t="shared" si="17"/>
        <v>0</v>
      </c>
      <c r="N13" s="24" t="str">
        <f t="shared" si="3"/>
        <v>ERROR</v>
      </c>
      <c r="O13" s="3" t="e">
        <f t="shared" si="4"/>
        <v>#VALUE!</v>
      </c>
      <c r="P13" s="24" t="str">
        <f t="shared" si="5"/>
        <v>ERROR</v>
      </c>
      <c r="Q13" s="3" t="e">
        <f t="shared" si="6"/>
        <v>#VALUE!</v>
      </c>
      <c r="R13" s="24" t="str">
        <f t="shared" si="7"/>
        <v>ERROR</v>
      </c>
      <c r="S13" s="3">
        <f t="shared" si="8"/>
        <v>0</v>
      </c>
      <c r="T13" s="17">
        <f t="shared" si="9"/>
        <v>8.0000000000000002E-3</v>
      </c>
      <c r="U13" s="3" t="e">
        <f t="shared" si="10"/>
        <v>#VALUE!</v>
      </c>
      <c r="V13" s="24" t="str">
        <f t="shared" si="11"/>
        <v>ERROR</v>
      </c>
      <c r="W13" s="3" t="e">
        <f t="shared" si="12"/>
        <v>#VALUE!</v>
      </c>
      <c r="X13" s="24" t="str">
        <f t="shared" si="13"/>
        <v>ERROR</v>
      </c>
      <c r="Y13" s="3" t="e">
        <f t="shared" si="18"/>
        <v>#VALUE!</v>
      </c>
      <c r="Z13" s="24" t="str">
        <f t="shared" si="19"/>
        <v>ERROR</v>
      </c>
      <c r="AA13" s="3" t="e">
        <f t="shared" si="14"/>
        <v>#VALUE!</v>
      </c>
      <c r="AB13" s="50" t="str">
        <f t="shared" si="15"/>
        <v>ERROR</v>
      </c>
      <c r="AC13" s="80"/>
      <c r="AD13" s="83" t="e">
        <f t="shared" si="20"/>
        <v>#VALUE!</v>
      </c>
      <c r="AE13" s="11"/>
      <c r="AF13" s="37" t="s">
        <v>20</v>
      </c>
    </row>
    <row r="14" spans="1:41" s="4" customFormat="1" ht="25.5" x14ac:dyDescent="0.2">
      <c r="A14" s="10" t="s">
        <v>7</v>
      </c>
      <c r="B14" s="118"/>
      <c r="C14" s="118"/>
      <c r="D14" s="12"/>
      <c r="E14" s="15"/>
      <c r="F14" s="46"/>
      <c r="G14" s="47"/>
      <c r="H14" s="3">
        <f t="shared" si="0"/>
        <v>0</v>
      </c>
      <c r="I14" s="3"/>
      <c r="J14" s="48" t="str">
        <f t="shared" si="1"/>
        <v>-</v>
      </c>
      <c r="K14" s="49">
        <f t="shared" si="16"/>
        <v>0</v>
      </c>
      <c r="L14" s="24" t="str">
        <f t="shared" si="2"/>
        <v>ERROR</v>
      </c>
      <c r="M14" s="3">
        <f t="shared" si="17"/>
        <v>0</v>
      </c>
      <c r="N14" s="24" t="str">
        <f t="shared" si="3"/>
        <v>ERROR</v>
      </c>
      <c r="O14" s="3" t="e">
        <f t="shared" si="4"/>
        <v>#VALUE!</v>
      </c>
      <c r="P14" s="24" t="str">
        <f t="shared" si="5"/>
        <v>ERROR</v>
      </c>
      <c r="Q14" s="3" t="e">
        <f t="shared" si="6"/>
        <v>#VALUE!</v>
      </c>
      <c r="R14" s="24" t="str">
        <f t="shared" si="7"/>
        <v>ERROR</v>
      </c>
      <c r="S14" s="3">
        <f t="shared" si="8"/>
        <v>0</v>
      </c>
      <c r="T14" s="17">
        <f t="shared" si="9"/>
        <v>8.0000000000000002E-3</v>
      </c>
      <c r="U14" s="3" t="e">
        <f t="shared" si="10"/>
        <v>#VALUE!</v>
      </c>
      <c r="V14" s="24" t="str">
        <f t="shared" si="11"/>
        <v>ERROR</v>
      </c>
      <c r="W14" s="3" t="e">
        <f t="shared" si="12"/>
        <v>#VALUE!</v>
      </c>
      <c r="X14" s="24" t="str">
        <f t="shared" si="13"/>
        <v>ERROR</v>
      </c>
      <c r="Y14" s="3" t="e">
        <f t="shared" si="18"/>
        <v>#VALUE!</v>
      </c>
      <c r="Z14" s="24" t="str">
        <f t="shared" si="19"/>
        <v>ERROR</v>
      </c>
      <c r="AA14" s="3" t="e">
        <f t="shared" si="14"/>
        <v>#VALUE!</v>
      </c>
      <c r="AB14" s="50" t="str">
        <f t="shared" si="15"/>
        <v>ERROR</v>
      </c>
      <c r="AC14" s="80"/>
      <c r="AD14" s="83" t="e">
        <f t="shared" si="20"/>
        <v>#VALUE!</v>
      </c>
      <c r="AE14" s="11"/>
      <c r="AF14" s="37" t="s">
        <v>32</v>
      </c>
    </row>
    <row r="15" spans="1:41" s="4" customFormat="1" ht="25.5" x14ac:dyDescent="0.2">
      <c r="A15" s="10" t="s">
        <v>8</v>
      </c>
      <c r="B15" s="118"/>
      <c r="C15" s="118"/>
      <c r="D15" s="12"/>
      <c r="E15" s="15"/>
      <c r="F15" s="46"/>
      <c r="G15" s="47"/>
      <c r="H15" s="3">
        <f t="shared" si="0"/>
        <v>0</v>
      </c>
      <c r="I15" s="3"/>
      <c r="J15" s="48" t="str">
        <f t="shared" si="1"/>
        <v>-</v>
      </c>
      <c r="K15" s="49">
        <f t="shared" si="16"/>
        <v>0</v>
      </c>
      <c r="L15" s="24" t="str">
        <f t="shared" si="2"/>
        <v>ERROR</v>
      </c>
      <c r="M15" s="3">
        <f t="shared" si="17"/>
        <v>0</v>
      </c>
      <c r="N15" s="24" t="str">
        <f t="shared" si="3"/>
        <v>ERROR</v>
      </c>
      <c r="O15" s="3" t="e">
        <f t="shared" si="4"/>
        <v>#VALUE!</v>
      </c>
      <c r="P15" s="24" t="str">
        <f t="shared" si="5"/>
        <v>ERROR</v>
      </c>
      <c r="Q15" s="3" t="e">
        <f t="shared" si="6"/>
        <v>#VALUE!</v>
      </c>
      <c r="R15" s="24" t="str">
        <f t="shared" si="7"/>
        <v>ERROR</v>
      </c>
      <c r="S15" s="3">
        <f t="shared" si="8"/>
        <v>0</v>
      </c>
      <c r="T15" s="17">
        <f t="shared" si="9"/>
        <v>8.0000000000000002E-3</v>
      </c>
      <c r="U15" s="3" t="e">
        <f t="shared" si="10"/>
        <v>#VALUE!</v>
      </c>
      <c r="V15" s="24" t="str">
        <f t="shared" si="11"/>
        <v>ERROR</v>
      </c>
      <c r="W15" s="3" t="e">
        <f t="shared" si="12"/>
        <v>#VALUE!</v>
      </c>
      <c r="X15" s="24" t="str">
        <f t="shared" si="13"/>
        <v>ERROR</v>
      </c>
      <c r="Y15" s="3" t="e">
        <f t="shared" si="18"/>
        <v>#VALUE!</v>
      </c>
      <c r="Z15" s="24" t="str">
        <f t="shared" si="19"/>
        <v>ERROR</v>
      </c>
      <c r="AA15" s="3" t="e">
        <f t="shared" si="14"/>
        <v>#VALUE!</v>
      </c>
      <c r="AB15" s="50" t="str">
        <f t="shared" si="15"/>
        <v>ERROR</v>
      </c>
      <c r="AC15" s="80"/>
      <c r="AD15" s="83" t="e">
        <f t="shared" si="20"/>
        <v>#VALUE!</v>
      </c>
      <c r="AE15" s="11"/>
      <c r="AF15" s="37"/>
    </row>
    <row r="16" spans="1:41" s="4" customFormat="1" ht="25.5" x14ac:dyDescent="0.2">
      <c r="A16" s="10" t="s">
        <v>9</v>
      </c>
      <c r="B16" s="118"/>
      <c r="C16" s="118"/>
      <c r="D16" s="12"/>
      <c r="E16" s="15"/>
      <c r="F16" s="46"/>
      <c r="G16" s="47"/>
      <c r="H16" s="3">
        <f t="shared" si="0"/>
        <v>0</v>
      </c>
      <c r="I16" s="3"/>
      <c r="J16" s="48" t="str">
        <f t="shared" si="1"/>
        <v>-</v>
      </c>
      <c r="K16" s="49">
        <f t="shared" si="16"/>
        <v>0</v>
      </c>
      <c r="L16" s="24" t="str">
        <f t="shared" si="2"/>
        <v>ERROR</v>
      </c>
      <c r="M16" s="3">
        <f t="shared" si="17"/>
        <v>0</v>
      </c>
      <c r="N16" s="24" t="str">
        <f t="shared" si="3"/>
        <v>ERROR</v>
      </c>
      <c r="O16" s="3" t="e">
        <f t="shared" si="4"/>
        <v>#VALUE!</v>
      </c>
      <c r="P16" s="24" t="str">
        <f t="shared" si="5"/>
        <v>ERROR</v>
      </c>
      <c r="Q16" s="3" t="e">
        <f t="shared" si="6"/>
        <v>#VALUE!</v>
      </c>
      <c r="R16" s="24" t="str">
        <f t="shared" si="7"/>
        <v>ERROR</v>
      </c>
      <c r="S16" s="3">
        <f t="shared" si="8"/>
        <v>0</v>
      </c>
      <c r="T16" s="17">
        <f t="shared" si="9"/>
        <v>8.0000000000000002E-3</v>
      </c>
      <c r="U16" s="3" t="e">
        <f t="shared" si="10"/>
        <v>#VALUE!</v>
      </c>
      <c r="V16" s="24" t="str">
        <f t="shared" si="11"/>
        <v>ERROR</v>
      </c>
      <c r="W16" s="3" t="e">
        <f t="shared" si="12"/>
        <v>#VALUE!</v>
      </c>
      <c r="X16" s="24" t="str">
        <f t="shared" si="13"/>
        <v>ERROR</v>
      </c>
      <c r="Y16" s="3" t="e">
        <f t="shared" si="18"/>
        <v>#VALUE!</v>
      </c>
      <c r="Z16" s="24" t="str">
        <f t="shared" si="19"/>
        <v>ERROR</v>
      </c>
      <c r="AA16" s="3" t="e">
        <f t="shared" si="14"/>
        <v>#VALUE!</v>
      </c>
      <c r="AB16" s="50" t="str">
        <f t="shared" si="15"/>
        <v>ERROR</v>
      </c>
      <c r="AC16" s="80"/>
      <c r="AD16" s="83" t="e">
        <f t="shared" si="20"/>
        <v>#VALUE!</v>
      </c>
      <c r="AE16" s="11"/>
    </row>
    <row r="17" spans="1:32" s="4" customFormat="1" ht="25.5" x14ac:dyDescent="0.2">
      <c r="A17" s="10" t="s">
        <v>10</v>
      </c>
      <c r="B17" s="118"/>
      <c r="C17" s="118"/>
      <c r="D17" s="12"/>
      <c r="E17" s="15"/>
      <c r="F17" s="46"/>
      <c r="G17" s="47"/>
      <c r="H17" s="3">
        <f t="shared" si="0"/>
        <v>0</v>
      </c>
      <c r="I17" s="3"/>
      <c r="J17" s="48" t="str">
        <f t="shared" si="1"/>
        <v>-</v>
      </c>
      <c r="K17" s="49">
        <f t="shared" si="16"/>
        <v>0</v>
      </c>
      <c r="L17" s="24" t="str">
        <f t="shared" si="2"/>
        <v>ERROR</v>
      </c>
      <c r="M17" s="3">
        <f t="shared" si="17"/>
        <v>0</v>
      </c>
      <c r="N17" s="24" t="str">
        <f t="shared" si="3"/>
        <v>ERROR</v>
      </c>
      <c r="O17" s="3" t="e">
        <f t="shared" si="4"/>
        <v>#VALUE!</v>
      </c>
      <c r="P17" s="24" t="str">
        <f t="shared" si="5"/>
        <v>ERROR</v>
      </c>
      <c r="Q17" s="3" t="e">
        <f>IF($D17="DoBPŠ",(ROUNDDOWN($J17*R17,2)),(ROUNDDOWN($H17*R17,2)))</f>
        <v>#VALUE!</v>
      </c>
      <c r="R17" s="24" t="str">
        <f t="shared" si="7"/>
        <v>ERROR</v>
      </c>
      <c r="S17" s="3">
        <f t="shared" si="8"/>
        <v>0</v>
      </c>
      <c r="T17" s="17">
        <f t="shared" si="9"/>
        <v>8.0000000000000002E-3</v>
      </c>
      <c r="U17" s="3" t="e">
        <f t="shared" si="10"/>
        <v>#VALUE!</v>
      </c>
      <c r="V17" s="24" t="str">
        <f t="shared" si="11"/>
        <v>ERROR</v>
      </c>
      <c r="W17" s="3" t="e">
        <f t="shared" si="12"/>
        <v>#VALUE!</v>
      </c>
      <c r="X17" s="24" t="str">
        <f t="shared" si="13"/>
        <v>ERROR</v>
      </c>
      <c r="Y17" s="3" t="e">
        <f t="shared" si="18"/>
        <v>#VALUE!</v>
      </c>
      <c r="Z17" s="24" t="str">
        <f t="shared" si="19"/>
        <v>ERROR</v>
      </c>
      <c r="AA17" s="3" t="e">
        <f t="shared" si="14"/>
        <v>#VALUE!</v>
      </c>
      <c r="AB17" s="50" t="str">
        <f t="shared" si="15"/>
        <v>ERROR</v>
      </c>
      <c r="AC17" s="80"/>
      <c r="AD17" s="83" t="e">
        <f t="shared" si="20"/>
        <v>#VALUE!</v>
      </c>
      <c r="AE17" s="11"/>
      <c r="AF17" s="45"/>
    </row>
    <row r="18" spans="1:32" s="4" customFormat="1" ht="25.5" customHeight="1" x14ac:dyDescent="0.2">
      <c r="A18" s="10" t="s">
        <v>11</v>
      </c>
      <c r="B18" s="118"/>
      <c r="C18" s="118"/>
      <c r="D18" s="12"/>
      <c r="E18" s="15"/>
      <c r="F18" s="46"/>
      <c r="G18" s="47"/>
      <c r="H18" s="3">
        <f t="shared" si="0"/>
        <v>0</v>
      </c>
      <c r="I18" s="3"/>
      <c r="J18" s="48" t="str">
        <f t="shared" si="1"/>
        <v>-</v>
      </c>
      <c r="K18" s="49">
        <f t="shared" si="16"/>
        <v>0</v>
      </c>
      <c r="L18" s="24" t="str">
        <f t="shared" ref="L18:L19" si="21">IF($D18="DoBPŠ",(IF($H18&lt;=$AO$10,0%,0%)),(IF($D18="DoPČ-N",$AG$10,(IF($D18="DoVP-N",$AG$10,(IF($D18="DoPČ",$AG$10,(IF($D18="DoVP",$AG$10,"ERROR")))))))))</f>
        <v>ERROR</v>
      </c>
      <c r="M18" s="3">
        <f t="shared" si="17"/>
        <v>0</v>
      </c>
      <c r="N18" s="24" t="str">
        <f t="shared" ref="N18:N19" si="22">IF($D18="DoBPŠ",(IF($H18&lt;=$AO$10,0%,0%)),(IF($D18="DoPČ-N",$AG$10,(IF($D18="DoVP-N",$AG$10,(IF($D18="DoPČ",$AG$10,(IF($D18="DoVP",$AG$10,"ERROR")))))))))</f>
        <v>ERROR</v>
      </c>
      <c r="O18" s="3" t="e">
        <f t="shared" ref="O18:O19" si="23">IF($D18="DoBPŠ",(ROUNDDOWN($J18*P18,2)),(ROUNDDOWN($H18*P18,2)))</f>
        <v>#VALUE!</v>
      </c>
      <c r="P18" s="24" t="str">
        <f t="shared" ref="P18:P19" si="24">IF($D18="DoBPŠ",(IF($H18&lt;=$AO$10,0%,0%)),(IF($D18="DoPČ-N",0%,(IF($D18="DoVP-N",0%,(IF($D18="DoPČ",$AH$10,(IF($D18="DoVP",$AH$10,"ERROR")))))))))</f>
        <v>ERROR</v>
      </c>
      <c r="Q18" s="3" t="e">
        <f t="shared" ref="Q18:Q19" si="25">IF($D18="DoBPŠ",(ROUNDDOWN($J18*R18,2)),(ROUNDDOWN($H18*R18,2)))</f>
        <v>#VALUE!</v>
      </c>
      <c r="R18" s="24" t="str">
        <f t="shared" ref="R18:R19" si="26">IF($D18="DoBPŠ",(IF($H18&lt;=$AO$10,0%,$AI$10)),(IF($D18="DoPČ-N",$AI$10,(IF($D18="DoVP-N",$AI$10,(IF($D18="DoPČ",$AI$10,(IF($D18="DoVP",$AI$10,"ERROR")))))))))</f>
        <v>ERROR</v>
      </c>
      <c r="S18" s="3">
        <f t="shared" ref="S18:S19" si="27">ROUNDDOWN(H18*T18,2)</f>
        <v>0</v>
      </c>
      <c r="T18" s="17">
        <f t="shared" ref="T18:T19" si="28">$AJ$10</f>
        <v>8.0000000000000002E-3</v>
      </c>
      <c r="U18" s="3" t="e">
        <f t="shared" si="10"/>
        <v>#VALUE!</v>
      </c>
      <c r="V18" s="24" t="str">
        <f t="shared" ref="V18:V19" si="29">IF($D18="DoBPŠ",(IF($H18&lt;=$AO$10,0%,$AK$10)),(IF($D18="DoPČ-N",$AK$10,(IF($D18="DoVP-N",$AK$10,(IF($D18="DoPČ",$AK$10,(IF($D18="DoVP",$AK$10,"ERROR")))))))))</f>
        <v>ERROR</v>
      </c>
      <c r="W18" s="3" t="e">
        <f t="shared" ref="W18:W19" si="30">IF($D18="DoBPŠ",(ROUNDDOWN($J18*X18,2)),(ROUNDDOWN($H18*X18,2)))</f>
        <v>#VALUE!</v>
      </c>
      <c r="X18" s="24" t="str">
        <f t="shared" ref="X18:X19" si="31">IF($D18="DoBPŠ",(IF($H18&lt;=$AO$10,0%,0%)),(IF($D18="DoPČ-N",0%,(IF($D18="DoVP-N",0%,(IF($D18="DoPČ",$AL$10,(IF($D18="DoVP",$AL$10,"ERROR")))))))))</f>
        <v>ERROR</v>
      </c>
      <c r="Y18" s="3" t="e">
        <f t="shared" si="18"/>
        <v>#VALUE!</v>
      </c>
      <c r="Z18" s="24" t="str">
        <f t="shared" si="19"/>
        <v>ERROR</v>
      </c>
      <c r="AA18" s="3" t="e">
        <f t="shared" ref="AA18:AA19" si="32">IF($D18="DoBPŠ",(ROUNDDOWN($J18*AB18,2)),(ROUNDDOWN($H18*AB18,2)))</f>
        <v>#VALUE!</v>
      </c>
      <c r="AB18" s="50" t="str">
        <f t="shared" ref="AB18:AB19" si="33">IF($D18="DoBPŠ",(IF($H18&lt;=$AO$10,0%,$AN$10)),(IF($D18="DoPČ-N",$AN$10,(IF($D18="DoVP-N",$AN$10,(IF($D18="DoPČ",$AN$10,(IF($D18="DoVP",$AN$10,"ERROR")))))))))</f>
        <v>ERROR</v>
      </c>
      <c r="AC18" s="80"/>
      <c r="AD18" s="83" t="e">
        <f t="shared" si="20"/>
        <v>#VALUE!</v>
      </c>
      <c r="AE18" s="11"/>
      <c r="AF18" s="45"/>
    </row>
    <row r="19" spans="1:32" s="4" customFormat="1" ht="25.5" customHeight="1" x14ac:dyDescent="0.2">
      <c r="A19" s="10" t="s">
        <v>82</v>
      </c>
      <c r="B19" s="118"/>
      <c r="C19" s="118"/>
      <c r="D19" s="12"/>
      <c r="E19" s="15"/>
      <c r="F19" s="46"/>
      <c r="G19" s="47"/>
      <c r="H19" s="3">
        <f t="shared" si="0"/>
        <v>0</v>
      </c>
      <c r="I19" s="3"/>
      <c r="J19" s="48" t="str">
        <f t="shared" si="1"/>
        <v>-</v>
      </c>
      <c r="K19" s="49">
        <f t="shared" si="16"/>
        <v>0</v>
      </c>
      <c r="L19" s="24" t="str">
        <f t="shared" si="21"/>
        <v>ERROR</v>
      </c>
      <c r="M19" s="3">
        <f t="shared" si="17"/>
        <v>0</v>
      </c>
      <c r="N19" s="24" t="str">
        <f t="shared" si="22"/>
        <v>ERROR</v>
      </c>
      <c r="O19" s="3" t="e">
        <f t="shared" si="23"/>
        <v>#VALUE!</v>
      </c>
      <c r="P19" s="24" t="str">
        <f t="shared" si="24"/>
        <v>ERROR</v>
      </c>
      <c r="Q19" s="3" t="e">
        <f t="shared" si="25"/>
        <v>#VALUE!</v>
      </c>
      <c r="R19" s="24" t="str">
        <f t="shared" si="26"/>
        <v>ERROR</v>
      </c>
      <c r="S19" s="3">
        <f t="shared" si="27"/>
        <v>0</v>
      </c>
      <c r="T19" s="17">
        <f t="shared" si="28"/>
        <v>8.0000000000000002E-3</v>
      </c>
      <c r="U19" s="3" t="e">
        <f t="shared" si="10"/>
        <v>#VALUE!</v>
      </c>
      <c r="V19" s="24" t="str">
        <f t="shared" si="29"/>
        <v>ERROR</v>
      </c>
      <c r="W19" s="3" t="e">
        <f t="shared" si="30"/>
        <v>#VALUE!</v>
      </c>
      <c r="X19" s="24" t="str">
        <f t="shared" si="31"/>
        <v>ERROR</v>
      </c>
      <c r="Y19" s="3" t="e">
        <f t="shared" si="18"/>
        <v>#VALUE!</v>
      </c>
      <c r="Z19" s="24" t="str">
        <f t="shared" si="19"/>
        <v>ERROR</v>
      </c>
      <c r="AA19" s="3" t="e">
        <f t="shared" si="32"/>
        <v>#VALUE!</v>
      </c>
      <c r="AB19" s="50" t="str">
        <f t="shared" si="33"/>
        <v>ERROR</v>
      </c>
      <c r="AC19" s="80"/>
      <c r="AD19" s="83" t="e">
        <f t="shared" si="20"/>
        <v>#VALUE!</v>
      </c>
      <c r="AE19" s="11"/>
      <c r="AF19" s="45"/>
    </row>
    <row r="20" spans="1:32" s="4" customFormat="1" ht="25.5" x14ac:dyDescent="0.2">
      <c r="A20" s="10" t="s">
        <v>83</v>
      </c>
      <c r="B20" s="118"/>
      <c r="C20" s="118"/>
      <c r="D20" s="12"/>
      <c r="E20" s="15"/>
      <c r="F20" s="46"/>
      <c r="G20" s="47"/>
      <c r="H20" s="3">
        <f t="shared" si="0"/>
        <v>0</v>
      </c>
      <c r="I20" s="3"/>
      <c r="J20" s="48" t="str">
        <f t="shared" si="1"/>
        <v>-</v>
      </c>
      <c r="K20" s="49">
        <f t="shared" si="16"/>
        <v>0</v>
      </c>
      <c r="L20" s="24" t="str">
        <f>IF($D20="DoBPŠ",(IF($H20&lt;=$AO$10,0%,0%)),(IF($D20="DoPČ-N",$AG$10,(IF($D20="DoVP-N",$AG$10,(IF($D20="DoPČ",$AG$10,(IF($D20="DoVP",$AG$10,"ERROR")))))))))</f>
        <v>ERROR</v>
      </c>
      <c r="M20" s="3">
        <f t="shared" si="17"/>
        <v>0</v>
      </c>
      <c r="N20" s="24" t="str">
        <f>IF($D20="DoBPŠ",(IF($H20&lt;=$AO$10,0%,0%)),(IF($D20="DoPČ-N",$AG$10,(IF($D20="DoVP-N",$AG$10,(IF($D20="DoPČ",$AG$10,(IF($D20="DoVP",$AG$10,"ERROR")))))))))</f>
        <v>ERROR</v>
      </c>
      <c r="O20" s="3" t="e">
        <f>IF($D20="DoBPŠ",(ROUNDDOWN($J20*P20,2)),(ROUNDDOWN($H20*P20,2)))</f>
        <v>#VALUE!</v>
      </c>
      <c r="P20" s="24" t="str">
        <f>IF($D20="DoBPŠ",(IF($H20&lt;=$AO$10,0%,0%)),(IF($D20="DoPČ-N",0%,(IF($D20="DoVP-N",0%,(IF($D20="DoPČ",$AH$10,(IF($D20="DoVP",$AH$10,"ERROR")))))))))</f>
        <v>ERROR</v>
      </c>
      <c r="Q20" s="3" t="e">
        <f>IF($D20="DoBPŠ",(ROUNDDOWN($J20*R20,2)),(ROUNDDOWN($H20*R20,2)))</f>
        <v>#VALUE!</v>
      </c>
      <c r="R20" s="24" t="str">
        <f>IF($D20="DoBPŠ",(IF($H20&lt;=$AO$10,0%,$AI$10)),(IF($D20="DoPČ-N",$AI$10,(IF($D20="DoVP-N",$AI$10,(IF($D20="DoPČ",$AI$10,(IF($D20="DoVP",$AI$10,"ERROR")))))))))</f>
        <v>ERROR</v>
      </c>
      <c r="S20" s="3">
        <f>ROUNDDOWN(H20*T20,2)</f>
        <v>0</v>
      </c>
      <c r="T20" s="17">
        <f>$AJ$10</f>
        <v>8.0000000000000002E-3</v>
      </c>
      <c r="U20" s="3" t="e">
        <f t="shared" si="10"/>
        <v>#VALUE!</v>
      </c>
      <c r="V20" s="24" t="str">
        <f>IF($D20="DoBPŠ",(IF($H20&lt;=$AO$10,0%,$AK$10)),(IF($D20="DoPČ-N",$AK$10,(IF($D20="DoVP-N",$AK$10,(IF($D20="DoPČ",$AK$10,(IF($D20="DoVP",$AK$10,"ERROR")))))))))</f>
        <v>ERROR</v>
      </c>
      <c r="W20" s="3" t="e">
        <f>IF($D20="DoBPŠ",(ROUNDDOWN($J20*X20,2)),(ROUNDDOWN($H20*X20,2)))</f>
        <v>#VALUE!</v>
      </c>
      <c r="X20" s="24" t="str">
        <f>IF($D20="DoBPŠ",(IF($H20&lt;=$AO$10,0%,0%)),(IF($D20="DoPČ-N",0%,(IF($D20="DoVP-N",0%,(IF($D20="DoPČ",$AL$10,(IF($D20="DoVP",$AL$10,"ERROR")))))))))</f>
        <v>ERROR</v>
      </c>
      <c r="Y20" s="3" t="e">
        <f t="shared" si="18"/>
        <v>#VALUE!</v>
      </c>
      <c r="Z20" s="24" t="str">
        <f t="shared" si="19"/>
        <v>ERROR</v>
      </c>
      <c r="AA20" s="3" t="e">
        <f>IF($D20="DoBPŠ",(ROUNDDOWN($J20*AB20,2)),(ROUNDDOWN($H20*AB20,2)))</f>
        <v>#VALUE!</v>
      </c>
      <c r="AB20" s="50" t="str">
        <f>IF($D20="DoBPŠ",(IF($H20&lt;=$AO$10,0%,$AN$10)),(IF($D20="DoPČ-N",$AN$10,(IF($D20="DoVP-N",$AN$10,(IF($D20="DoPČ",$AN$10,(IF($D20="DoVP",$AN$10,"ERROR")))))))))</f>
        <v>ERROR</v>
      </c>
      <c r="AC20" s="80"/>
      <c r="AD20" s="83" t="e">
        <f t="shared" si="20"/>
        <v>#VALUE!</v>
      </c>
      <c r="AE20" s="11"/>
    </row>
    <row r="21" spans="1:32" ht="16.5" customHeight="1" thickBot="1" x14ac:dyDescent="0.25">
      <c r="A21" s="102" t="s">
        <v>40</v>
      </c>
      <c r="B21" s="103"/>
      <c r="C21" s="103"/>
      <c r="D21" s="103"/>
      <c r="E21" s="103"/>
      <c r="F21" s="66"/>
      <c r="G21" s="70">
        <f>SUM(G11:G20)</f>
        <v>0</v>
      </c>
      <c r="H21" s="62">
        <f>SUM(H11:H20)</f>
        <v>0</v>
      </c>
      <c r="I21" s="62"/>
      <c r="J21" s="71"/>
      <c r="K21" s="70">
        <f>SUM(K11:K20)</f>
        <v>0</v>
      </c>
      <c r="L21" s="62"/>
      <c r="M21" s="62">
        <f>SUM(M11:M20)</f>
        <v>0</v>
      </c>
      <c r="N21" s="62"/>
      <c r="O21" s="62" t="e">
        <f>SUM(O11:O20)</f>
        <v>#VALUE!</v>
      </c>
      <c r="P21" s="62"/>
      <c r="Q21" s="62" t="e">
        <f>SUM(Q11:Q20)</f>
        <v>#VALUE!</v>
      </c>
      <c r="R21" s="62"/>
      <c r="S21" s="62">
        <f>SUM(S11:S20)</f>
        <v>0</v>
      </c>
      <c r="T21" s="63"/>
      <c r="U21" s="62" t="e">
        <f>SUM(U11:U20)</f>
        <v>#VALUE!</v>
      </c>
      <c r="V21" s="62"/>
      <c r="W21" s="62" t="e">
        <f>SUM(W11:W20)</f>
        <v>#VALUE!</v>
      </c>
      <c r="X21" s="62"/>
      <c r="Y21" s="62" t="e">
        <f>SUM(Y11:Y20)</f>
        <v>#VALUE!</v>
      </c>
      <c r="Z21" s="62"/>
      <c r="AA21" s="62" t="e">
        <f>SUM(AA11:AA20)</f>
        <v>#VALUE!</v>
      </c>
      <c r="AB21" s="71"/>
      <c r="AC21" s="81">
        <f>SUM(AC11:AC20)</f>
        <v>0</v>
      </c>
      <c r="AD21" s="67" t="e">
        <f>SUM(H21+S21+Q21+AA21+U21+K21+M21+O21+W21)</f>
        <v>#VALUE!</v>
      </c>
      <c r="AE21" s="64"/>
    </row>
    <row r="22" spans="1:32" ht="13.5" thickBot="1" x14ac:dyDescent="0.25"/>
    <row r="23" spans="1:32" s="4" customFormat="1" ht="19.5" customHeight="1" x14ac:dyDescent="0.2">
      <c r="A23" s="109" t="s">
        <v>41</v>
      </c>
      <c r="B23" s="110"/>
      <c r="C23" s="110"/>
      <c r="D23" s="110"/>
      <c r="E23" s="110"/>
      <c r="F23" s="110"/>
      <c r="G23" s="110"/>
      <c r="H23" s="110"/>
      <c r="I23" s="110"/>
      <c r="J23" s="110"/>
      <c r="K23" s="110"/>
      <c r="L23" s="110"/>
      <c r="M23" s="110"/>
      <c r="N23" s="110"/>
      <c r="O23" s="110"/>
      <c r="P23" s="110"/>
      <c r="Q23" s="110"/>
      <c r="R23" s="110"/>
      <c r="S23" s="110"/>
      <c r="T23" s="110"/>
      <c r="U23" s="110"/>
      <c r="V23" s="110"/>
      <c r="W23" s="110"/>
      <c r="X23" s="110"/>
      <c r="Y23" s="110"/>
      <c r="Z23" s="110"/>
      <c r="AA23" s="110"/>
      <c r="AB23" s="110"/>
      <c r="AC23" s="110"/>
      <c r="AD23" s="110"/>
      <c r="AE23" s="111"/>
    </row>
    <row r="24" spans="1:32" s="18" customFormat="1" ht="26.25" customHeight="1" x14ac:dyDescent="0.2">
      <c r="A24" s="10" t="s">
        <v>4</v>
      </c>
      <c r="B24" s="104" t="s">
        <v>37</v>
      </c>
      <c r="C24" s="104"/>
      <c r="D24" s="104"/>
      <c r="E24" s="104"/>
      <c r="F24" s="105"/>
      <c r="G24" s="105"/>
      <c r="H24" s="105"/>
      <c r="I24" s="105"/>
      <c r="J24" s="54" t="s">
        <v>5</v>
      </c>
      <c r="K24" s="104" t="s">
        <v>38</v>
      </c>
      <c r="L24" s="104"/>
      <c r="M24" s="104"/>
      <c r="N24" s="104"/>
      <c r="O24" s="104"/>
      <c r="P24" s="104"/>
      <c r="Q24" s="104"/>
      <c r="R24" s="104"/>
      <c r="S24" s="105"/>
      <c r="T24" s="105"/>
      <c r="U24" s="105"/>
      <c r="V24" s="105"/>
      <c r="W24" s="105"/>
      <c r="X24" s="105"/>
      <c r="Y24" s="105"/>
      <c r="Z24" s="105"/>
      <c r="AA24" s="105"/>
      <c r="AB24" s="105"/>
      <c r="AC24" s="105"/>
      <c r="AD24" s="105"/>
      <c r="AE24" s="112"/>
    </row>
    <row r="25" spans="1:32" s="4" customFormat="1" ht="16.5" customHeight="1" x14ac:dyDescent="0.2">
      <c r="A25" s="10" t="s">
        <v>6</v>
      </c>
      <c r="B25" s="113" t="s">
        <v>43</v>
      </c>
      <c r="C25" s="113"/>
      <c r="D25" s="113"/>
      <c r="E25" s="113"/>
      <c r="F25" s="113"/>
      <c r="G25" s="113"/>
      <c r="H25" s="113"/>
      <c r="I25" s="113"/>
      <c r="J25" s="113"/>
      <c r="K25" s="113"/>
      <c r="L25" s="113"/>
      <c r="M25" s="113"/>
      <c r="N25" s="113"/>
      <c r="O25" s="113"/>
      <c r="P25" s="113"/>
      <c r="Q25" s="113"/>
      <c r="R25" s="113"/>
      <c r="S25" s="113"/>
      <c r="T25" s="113"/>
      <c r="U25" s="113"/>
      <c r="V25" s="113"/>
      <c r="W25" s="113"/>
      <c r="X25" s="113"/>
      <c r="Y25" s="113"/>
      <c r="Z25" s="113"/>
      <c r="AA25" s="113"/>
      <c r="AB25" s="113"/>
      <c r="AC25" s="113"/>
      <c r="AD25" s="113"/>
      <c r="AE25" s="114"/>
    </row>
    <row r="26" spans="1:32" s="4" customFormat="1" ht="16.5" customHeight="1" x14ac:dyDescent="0.2">
      <c r="A26" s="106"/>
      <c r="B26" s="108" t="s">
        <v>24</v>
      </c>
      <c r="C26" s="108"/>
      <c r="D26" s="108"/>
      <c r="E26" s="108"/>
      <c r="F26" s="108"/>
      <c r="G26" s="108"/>
      <c r="H26" s="108"/>
      <c r="I26" s="108"/>
      <c r="J26" s="117" t="s">
        <v>42</v>
      </c>
      <c r="K26" s="117"/>
      <c r="L26" s="117"/>
      <c r="M26" s="117"/>
      <c r="N26" s="117"/>
      <c r="O26" s="117"/>
      <c r="P26" s="117"/>
      <c r="Q26" s="117"/>
      <c r="R26" s="117"/>
      <c r="S26" s="115"/>
      <c r="T26" s="115"/>
      <c r="U26" s="115"/>
      <c r="V26" s="115"/>
      <c r="W26" s="115"/>
      <c r="X26" s="115"/>
      <c r="Y26" s="115"/>
      <c r="Z26" s="115"/>
      <c r="AA26" s="115"/>
      <c r="AB26" s="115"/>
      <c r="AC26" s="115"/>
      <c r="AD26" s="115"/>
      <c r="AE26" s="116"/>
    </row>
    <row r="27" spans="1:32" s="4" customFormat="1" ht="22.5" customHeight="1" x14ac:dyDescent="0.2">
      <c r="A27" s="106"/>
      <c r="B27" s="108" t="s">
        <v>25</v>
      </c>
      <c r="C27" s="108"/>
      <c r="D27" s="108"/>
      <c r="E27" s="108"/>
      <c r="F27" s="108"/>
      <c r="G27" s="108"/>
      <c r="H27" s="108"/>
      <c r="I27" s="108"/>
      <c r="J27" s="117"/>
      <c r="K27" s="117"/>
      <c r="L27" s="117"/>
      <c r="M27" s="117"/>
      <c r="N27" s="117"/>
      <c r="O27" s="117"/>
      <c r="P27" s="117"/>
      <c r="Q27" s="117"/>
      <c r="R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6"/>
    </row>
    <row r="28" spans="1:32" s="4" customFormat="1" ht="16.5" customHeight="1" thickBot="1" x14ac:dyDescent="0.25">
      <c r="A28" s="107"/>
      <c r="B28" s="177" t="s">
        <v>26</v>
      </c>
      <c r="C28" s="177"/>
      <c r="D28" s="177"/>
      <c r="E28" s="177"/>
      <c r="F28" s="177"/>
      <c r="G28" s="177"/>
      <c r="H28" s="177"/>
      <c r="I28" s="177"/>
      <c r="J28" s="177" t="s">
        <v>14</v>
      </c>
      <c r="K28" s="177"/>
      <c r="L28" s="177"/>
      <c r="M28" s="177"/>
      <c r="N28" s="177"/>
      <c r="O28" s="177"/>
      <c r="P28" s="177"/>
      <c r="Q28" s="177"/>
      <c r="R28" s="177"/>
      <c r="S28" s="181"/>
      <c r="T28" s="181"/>
      <c r="U28" s="181"/>
      <c r="V28" s="181"/>
      <c r="W28" s="181"/>
      <c r="X28" s="181"/>
      <c r="Y28" s="181"/>
      <c r="Z28" s="181"/>
      <c r="AA28" s="181"/>
      <c r="AB28" s="181"/>
      <c r="AC28" s="181"/>
      <c r="AD28" s="181"/>
      <c r="AE28" s="182"/>
    </row>
    <row r="29" spans="1:32" s="4" customFormat="1" ht="6.75" customHeight="1" x14ac:dyDescent="0.2">
      <c r="A29" s="5"/>
      <c r="B29" s="6"/>
      <c r="C29" s="6"/>
      <c r="D29" s="6"/>
      <c r="E29" s="6"/>
      <c r="F29" s="6"/>
      <c r="G29" s="8"/>
      <c r="H29" s="8"/>
      <c r="I29" s="8"/>
      <c r="J29" s="7"/>
      <c r="K29" s="13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9"/>
    </row>
    <row r="30" spans="1:32" ht="12.75" customHeight="1" thickBot="1" x14ac:dyDescent="0.25">
      <c r="A30" s="85"/>
      <c r="B30" s="85"/>
      <c r="C30" s="85"/>
      <c r="D30" s="85"/>
      <c r="E30" s="85"/>
      <c r="F30" s="85"/>
      <c r="G30" s="85"/>
      <c r="H30" s="85"/>
      <c r="I30" s="85"/>
      <c r="J30" s="85"/>
      <c r="K30" s="85"/>
      <c r="L30" s="85"/>
      <c r="M30" s="85"/>
      <c r="N30" s="85"/>
      <c r="O30" s="85"/>
      <c r="P30" s="85"/>
      <c r="Q30" s="85"/>
      <c r="R30" s="86"/>
      <c r="S30" s="86"/>
      <c r="T30" s="86"/>
      <c r="U30" s="86"/>
      <c r="V30" s="86"/>
      <c r="W30" s="86"/>
      <c r="X30" s="86"/>
      <c r="Y30" s="86"/>
      <c r="Z30" s="86"/>
      <c r="AA30" s="86"/>
      <c r="AB30" s="76"/>
      <c r="AC30" s="76"/>
    </row>
    <row r="31" spans="1:32" ht="13.5" customHeight="1" x14ac:dyDescent="0.25">
      <c r="A31" s="178" t="s">
        <v>12</v>
      </c>
      <c r="B31" s="178"/>
      <c r="C31" s="91"/>
      <c r="D31" s="91"/>
      <c r="E31" s="92"/>
      <c r="F31" s="92"/>
      <c r="G31" s="92"/>
      <c r="H31" s="92"/>
      <c r="I31" s="92"/>
      <c r="J31" s="92"/>
      <c r="K31" s="93"/>
      <c r="L31" s="92"/>
      <c r="M31" s="92"/>
      <c r="N31" s="92"/>
      <c r="O31" s="78"/>
      <c r="P31" s="78"/>
      <c r="Q31" s="78"/>
      <c r="R31" s="78"/>
      <c r="S31" s="78"/>
      <c r="T31" s="78"/>
      <c r="U31" s="78"/>
      <c r="V31" s="183" t="s">
        <v>86</v>
      </c>
      <c r="W31" s="184"/>
      <c r="X31" s="184"/>
      <c r="Y31" s="184"/>
      <c r="Z31" s="184"/>
      <c r="AA31" s="184"/>
      <c r="AB31" s="184"/>
      <c r="AC31" s="184"/>
      <c r="AD31" s="184"/>
      <c r="AE31" s="185"/>
    </row>
    <row r="32" spans="1:32" ht="13.5" customHeight="1" x14ac:dyDescent="0.25">
      <c r="A32" s="175">
        <v>1</v>
      </c>
      <c r="B32" s="176" t="s">
        <v>53</v>
      </c>
      <c r="C32" s="176"/>
      <c r="D32" s="176"/>
      <c r="E32" s="176"/>
      <c r="F32" s="176"/>
      <c r="G32" s="176"/>
      <c r="H32" s="176"/>
      <c r="I32" s="176"/>
      <c r="J32" s="94"/>
      <c r="K32" s="94"/>
      <c r="L32" s="94"/>
      <c r="M32" s="94"/>
      <c r="N32" s="19"/>
      <c r="O32" s="77"/>
      <c r="P32" s="75"/>
      <c r="Q32" s="75"/>
      <c r="R32" s="76"/>
      <c r="S32" s="87"/>
      <c r="T32" s="87"/>
      <c r="U32" s="87"/>
      <c r="V32" s="179" t="s">
        <v>87</v>
      </c>
      <c r="W32" s="142"/>
      <c r="X32" s="142"/>
      <c r="Y32" s="142"/>
      <c r="Z32" s="142"/>
      <c r="AA32" s="142"/>
      <c r="AB32" s="142"/>
      <c r="AC32" s="142"/>
      <c r="AD32" s="142"/>
      <c r="AE32" s="180"/>
    </row>
    <row r="33" spans="1:31" ht="13.5" x14ac:dyDescent="0.25">
      <c r="A33" s="175"/>
      <c r="B33" s="176"/>
      <c r="C33" s="176"/>
      <c r="D33" s="176"/>
      <c r="E33" s="176"/>
      <c r="F33" s="176"/>
      <c r="G33" s="176"/>
      <c r="H33" s="176"/>
      <c r="I33" s="176"/>
      <c r="J33" s="19"/>
      <c r="K33" s="95"/>
      <c r="L33" s="19"/>
      <c r="M33" s="19"/>
      <c r="N33" s="19"/>
      <c r="O33" s="77"/>
      <c r="P33" s="77"/>
      <c r="Q33" s="77"/>
      <c r="R33" s="77"/>
      <c r="S33" s="77"/>
      <c r="T33" s="77"/>
      <c r="U33" s="77"/>
      <c r="V33" s="179" t="s">
        <v>88</v>
      </c>
      <c r="W33" s="142"/>
      <c r="X33" s="142"/>
      <c r="Y33" s="142"/>
      <c r="Z33" s="142"/>
      <c r="AA33" s="142"/>
      <c r="AB33" s="142"/>
      <c r="AC33" s="142"/>
      <c r="AD33" s="142"/>
      <c r="AE33" s="180"/>
    </row>
    <row r="34" spans="1:31" ht="13.5" x14ac:dyDescent="0.25">
      <c r="A34" s="96">
        <v>2</v>
      </c>
      <c r="B34" s="19" t="s">
        <v>75</v>
      </c>
      <c r="C34" s="19"/>
      <c r="D34" s="19"/>
      <c r="E34" s="20"/>
      <c r="F34" s="20"/>
      <c r="G34" s="20"/>
      <c r="H34" s="20"/>
      <c r="I34" s="20"/>
      <c r="J34" s="20"/>
      <c r="K34" s="97"/>
      <c r="L34" s="20"/>
      <c r="M34" s="20"/>
      <c r="N34" s="20"/>
      <c r="O34" s="77"/>
      <c r="P34" s="76"/>
      <c r="Q34" s="76"/>
      <c r="R34" s="76"/>
      <c r="S34" s="77"/>
      <c r="T34" s="77"/>
      <c r="U34" s="77"/>
      <c r="V34" s="186"/>
      <c r="W34" s="187"/>
      <c r="X34" s="187"/>
      <c r="Y34" s="187"/>
      <c r="Z34" s="187"/>
      <c r="AA34" s="187"/>
      <c r="AB34" s="187"/>
      <c r="AC34" s="187"/>
      <c r="AD34" s="187"/>
      <c r="AE34" s="188"/>
    </row>
    <row r="35" spans="1:31" ht="13.5" x14ac:dyDescent="0.25">
      <c r="A35" s="96">
        <v>3</v>
      </c>
      <c r="B35" s="98" t="s">
        <v>57</v>
      </c>
      <c r="C35" s="19"/>
      <c r="D35" s="19"/>
      <c r="E35" s="20"/>
      <c r="F35" s="20"/>
      <c r="G35" s="20"/>
      <c r="H35" s="20"/>
      <c r="I35" s="20"/>
      <c r="J35" s="20"/>
      <c r="K35" s="97"/>
      <c r="L35" s="20"/>
      <c r="M35" s="20"/>
      <c r="N35" s="20"/>
      <c r="O35" s="76"/>
      <c r="P35" s="76"/>
      <c r="Q35" s="76"/>
      <c r="R35" s="76"/>
      <c r="S35" s="88"/>
      <c r="T35" s="88"/>
      <c r="U35" s="88"/>
      <c r="V35" s="179"/>
      <c r="W35" s="142"/>
      <c r="X35" s="142"/>
      <c r="Y35" s="142"/>
      <c r="Z35" s="142"/>
      <c r="AA35" s="142"/>
      <c r="AB35" s="142"/>
      <c r="AC35" s="142"/>
      <c r="AD35" s="142"/>
      <c r="AE35" s="180"/>
    </row>
    <row r="36" spans="1:31" ht="13.5" x14ac:dyDescent="0.25">
      <c r="A36" s="96">
        <v>4</v>
      </c>
      <c r="B36" s="19" t="s">
        <v>13</v>
      </c>
      <c r="C36" s="20"/>
      <c r="D36" s="20"/>
      <c r="E36" s="20"/>
      <c r="F36" s="20"/>
      <c r="G36" s="20"/>
      <c r="H36" s="20"/>
      <c r="I36" s="20"/>
      <c r="J36" s="20"/>
      <c r="K36" s="97"/>
      <c r="L36" s="20"/>
      <c r="M36" s="20"/>
      <c r="N36" s="20"/>
      <c r="O36" s="77"/>
      <c r="P36" s="77"/>
      <c r="Q36" s="77"/>
      <c r="R36" s="77"/>
      <c r="S36" s="77"/>
      <c r="T36" s="77"/>
      <c r="U36" s="77"/>
      <c r="V36" s="179" t="s">
        <v>89</v>
      </c>
      <c r="W36" s="142"/>
      <c r="X36" s="142"/>
      <c r="Y36" s="142"/>
      <c r="Z36" s="142"/>
      <c r="AA36" s="142"/>
      <c r="AB36" s="142"/>
      <c r="AC36" s="142"/>
      <c r="AD36" s="142"/>
      <c r="AE36" s="180"/>
    </row>
    <row r="37" spans="1:31" ht="13.5" x14ac:dyDescent="0.25">
      <c r="A37" s="84" t="s">
        <v>107</v>
      </c>
      <c r="B37" s="19" t="s">
        <v>145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76"/>
      <c r="P37" s="76"/>
      <c r="Q37" s="76"/>
      <c r="R37" s="76"/>
      <c r="S37" s="77"/>
      <c r="T37" s="77"/>
      <c r="U37" s="77"/>
      <c r="V37" s="169"/>
      <c r="W37" s="170"/>
      <c r="X37" s="170"/>
      <c r="Y37" s="170"/>
      <c r="Z37" s="170"/>
      <c r="AA37" s="170"/>
      <c r="AB37" s="170"/>
      <c r="AC37" s="170"/>
      <c r="AD37" s="170"/>
      <c r="AE37" s="171"/>
    </row>
    <row r="38" spans="1:31" ht="14.25" thickBot="1" x14ac:dyDescent="0.25">
      <c r="A38" s="84" t="s">
        <v>148</v>
      </c>
      <c r="B38" s="100" t="s">
        <v>106</v>
      </c>
      <c r="O38" s="4"/>
      <c r="P38" s="4"/>
      <c r="Q38" s="4"/>
      <c r="R38" s="76"/>
      <c r="S38" s="89"/>
      <c r="T38" s="89"/>
      <c r="U38" s="89"/>
      <c r="V38" s="172"/>
      <c r="W38" s="173"/>
      <c r="X38" s="173"/>
      <c r="Y38" s="173"/>
      <c r="Z38" s="173"/>
      <c r="AA38" s="173"/>
      <c r="AB38" s="173"/>
      <c r="AC38" s="173"/>
      <c r="AD38" s="173"/>
      <c r="AE38" s="174"/>
    </row>
    <row r="39" spans="1:31" x14ac:dyDescent="0.2">
      <c r="R39" s="76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76"/>
    </row>
  </sheetData>
  <mergeCells count="72">
    <mergeCell ref="V38:AE38"/>
    <mergeCell ref="B12:C12"/>
    <mergeCell ref="V34:AE34"/>
    <mergeCell ref="V35:AE35"/>
    <mergeCell ref="V36:AE36"/>
    <mergeCell ref="V37:AE37"/>
    <mergeCell ref="A31:B31"/>
    <mergeCell ref="V31:AE31"/>
    <mergeCell ref="B18:C18"/>
    <mergeCell ref="B19:C19"/>
    <mergeCell ref="B20:C20"/>
    <mergeCell ref="A21:E21"/>
    <mergeCell ref="A23:AE23"/>
    <mergeCell ref="B24:E24"/>
    <mergeCell ref="F24:I24"/>
    <mergeCell ref="K24:R24"/>
    <mergeCell ref="A32:A33"/>
    <mergeCell ref="B32:I33"/>
    <mergeCell ref="V32:AE32"/>
    <mergeCell ref="V33:AE33"/>
    <mergeCell ref="B25:AE25"/>
    <mergeCell ref="A26:A28"/>
    <mergeCell ref="B26:C26"/>
    <mergeCell ref="D26:I26"/>
    <mergeCell ref="J26:R27"/>
    <mergeCell ref="S26:AE27"/>
    <mergeCell ref="B27:C27"/>
    <mergeCell ref="D27:I27"/>
    <mergeCell ref="B28:C28"/>
    <mergeCell ref="D28:I28"/>
    <mergeCell ref="J28:R28"/>
    <mergeCell ref="S28:AE28"/>
    <mergeCell ref="B13:C13"/>
    <mergeCell ref="B14:C14"/>
    <mergeCell ref="B15:C15"/>
    <mergeCell ref="B16:C16"/>
    <mergeCell ref="B17:C17"/>
    <mergeCell ref="S24:AE24"/>
    <mergeCell ref="B11:C11"/>
    <mergeCell ref="K8:AB8"/>
    <mergeCell ref="AC8:AC10"/>
    <mergeCell ref="AD8:AD10"/>
    <mergeCell ref="AE8:AE10"/>
    <mergeCell ref="G9:G10"/>
    <mergeCell ref="J9:J10"/>
    <mergeCell ref="K9:L9"/>
    <mergeCell ref="M9:N9"/>
    <mergeCell ref="O9:P9"/>
    <mergeCell ref="Q9:R9"/>
    <mergeCell ref="S9:T9"/>
    <mergeCell ref="U9:V9"/>
    <mergeCell ref="W9:X9"/>
    <mergeCell ref="Y9:Z9"/>
    <mergeCell ref="AA9:AB9"/>
    <mergeCell ref="A5:C5"/>
    <mergeCell ref="D5:J5"/>
    <mergeCell ref="A6:C6"/>
    <mergeCell ref="D6:J6"/>
    <mergeCell ref="A8:A10"/>
    <mergeCell ref="B8:C10"/>
    <mergeCell ref="D8:D10"/>
    <mergeCell ref="E8:E10"/>
    <mergeCell ref="F8:F10"/>
    <mergeCell ref="G8:J8"/>
    <mergeCell ref="H9:H10"/>
    <mergeCell ref="I9:I10"/>
    <mergeCell ref="A1:C1"/>
    <mergeCell ref="D1:W1"/>
    <mergeCell ref="A3:C3"/>
    <mergeCell ref="D3:J3"/>
    <mergeCell ref="A4:C4"/>
    <mergeCell ref="D4:J4"/>
  </mergeCells>
  <conditionalFormatting sqref="H11:H20">
    <cfRule type="cellIs" dxfId="39" priority="4" stopIfTrue="1" operator="lessThan">
      <formula>155</formula>
    </cfRule>
  </conditionalFormatting>
  <conditionalFormatting sqref="H11:H20">
    <cfRule type="cellIs" dxfId="38" priority="3" stopIfTrue="1" operator="lessThan">
      <formula>155.01</formula>
    </cfRule>
  </conditionalFormatting>
  <conditionalFormatting sqref="H17:H20">
    <cfRule type="cellIs" dxfId="37" priority="2" stopIfTrue="1" operator="lessThan">
      <formula>155</formula>
    </cfRule>
  </conditionalFormatting>
  <conditionalFormatting sqref="H17:H20">
    <cfRule type="cellIs" dxfId="36" priority="1" stopIfTrue="1" operator="lessThan">
      <formula>155.01</formula>
    </cfRule>
  </conditionalFormatting>
  <dataValidations count="1">
    <dataValidation type="list" allowBlank="1" showInputMessage="1" showErrorMessage="1" sqref="D11:D20">
      <formula1>$AF$11:$AF$15</formula1>
    </dataValidation>
  </dataValidations>
  <pageMargins left="0.70866141732283472" right="0.70866141732283472" top="0.74803149606299213" bottom="0.74803149606299213" header="0.31496062992125984" footer="0.31496062992125984"/>
  <pageSetup paperSize="9" scale="46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O39"/>
  <sheetViews>
    <sheetView topLeftCell="A13" workbookViewId="0">
      <selection activeCell="C40" sqref="C40"/>
    </sheetView>
  </sheetViews>
  <sheetFormatPr defaultColWidth="9.140625" defaultRowHeight="12.75" x14ac:dyDescent="0.2"/>
  <cols>
    <col min="1" max="1" width="4.5703125" style="2" customWidth="1"/>
    <col min="2" max="2" width="36.28515625" style="2" customWidth="1"/>
    <col min="3" max="3" width="6.140625" style="2" customWidth="1"/>
    <col min="4" max="4" width="12.85546875" style="2" customWidth="1"/>
    <col min="5" max="6" width="11" style="2" customWidth="1"/>
    <col min="7" max="7" width="13.7109375" style="2" customWidth="1"/>
    <col min="8" max="8" width="11.5703125" style="2" customWidth="1"/>
    <col min="9" max="10" width="8.28515625" style="2" customWidth="1"/>
    <col min="11" max="11" width="8.85546875" style="2" bestFit="1" customWidth="1"/>
    <col min="12" max="12" width="5.7109375" style="2" customWidth="1"/>
    <col min="13" max="13" width="8.85546875" style="2" bestFit="1" customWidth="1"/>
    <col min="14" max="14" width="5.7109375" style="2" customWidth="1"/>
    <col min="15" max="15" width="8.85546875" style="2" bestFit="1" customWidth="1"/>
    <col min="16" max="16" width="5.7109375" style="2" customWidth="1"/>
    <col min="17" max="17" width="8.85546875" style="2" bestFit="1" customWidth="1"/>
    <col min="18" max="18" width="6.140625" style="2" customWidth="1"/>
    <col min="19" max="19" width="6.85546875" style="2" bestFit="1" customWidth="1"/>
    <col min="20" max="20" width="5.7109375" style="14" customWidth="1"/>
    <col min="21" max="21" width="8.85546875" style="2" bestFit="1" customWidth="1"/>
    <col min="22" max="22" width="5.7109375" style="2" customWidth="1"/>
    <col min="23" max="23" width="8.85546875" style="2" bestFit="1" customWidth="1"/>
    <col min="24" max="24" width="6" style="2" customWidth="1"/>
    <col min="25" max="25" width="8.85546875" style="2" bestFit="1" customWidth="1"/>
    <col min="26" max="26" width="6" style="2" customWidth="1"/>
    <col min="27" max="27" width="8.85546875" style="2" bestFit="1" customWidth="1"/>
    <col min="28" max="28" width="5.7109375" style="2" customWidth="1"/>
    <col min="29" max="29" width="7.7109375" style="2" customWidth="1"/>
    <col min="30" max="30" width="10" style="2" customWidth="1"/>
    <col min="31" max="31" width="17.7109375" style="2" customWidth="1"/>
    <col min="32" max="32" width="9.140625" style="2"/>
    <col min="33" max="34" width="6.42578125" style="2" customWidth="1"/>
    <col min="35" max="35" width="6.42578125" style="2" bestFit="1" customWidth="1"/>
    <col min="36" max="36" width="5.5703125" style="2" customWidth="1"/>
    <col min="37" max="37" width="6.42578125" style="2" customWidth="1"/>
    <col min="38" max="39" width="5.5703125" style="2" customWidth="1"/>
    <col min="40" max="41" width="9.140625" style="2" customWidth="1"/>
    <col min="42" max="16384" width="9.140625" style="2"/>
  </cols>
  <sheetData>
    <row r="1" spans="1:41" s="1" customFormat="1" ht="18" x14ac:dyDescent="0.3">
      <c r="A1" s="142" t="s">
        <v>115</v>
      </c>
      <c r="B1" s="142"/>
      <c r="C1" s="142"/>
      <c r="D1" s="143" t="s">
        <v>142</v>
      </c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  <c r="S1" s="143"/>
      <c r="T1" s="143"/>
      <c r="U1" s="143"/>
      <c r="V1" s="143"/>
      <c r="W1" s="143"/>
      <c r="X1" s="39"/>
      <c r="Y1" s="39"/>
      <c r="Z1" s="39"/>
      <c r="AA1" s="39"/>
      <c r="AB1" s="39"/>
      <c r="AC1" s="39"/>
      <c r="AD1" s="39"/>
      <c r="AE1" s="39"/>
    </row>
    <row r="2" spans="1:41" s="1" customFormat="1" ht="15" customHeight="1" thickBot="1" x14ac:dyDescent="0.35">
      <c r="A2" s="40"/>
      <c r="B2" s="40"/>
      <c r="C2" s="40"/>
      <c r="D2" s="41"/>
      <c r="E2" s="41"/>
      <c r="F2" s="41"/>
      <c r="G2" s="41"/>
      <c r="H2" s="41"/>
      <c r="I2" s="41"/>
      <c r="J2" s="41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39"/>
      <c r="Y2" s="39"/>
      <c r="Z2" s="39"/>
      <c r="AA2" s="39"/>
      <c r="AB2" s="39"/>
      <c r="AC2" s="39"/>
      <c r="AD2" s="39"/>
      <c r="AE2" s="39"/>
    </row>
    <row r="3" spans="1:41" s="1" customFormat="1" ht="15" customHeight="1" thickBot="1" x14ac:dyDescent="0.35">
      <c r="A3" s="137" t="s">
        <v>23</v>
      </c>
      <c r="B3" s="138"/>
      <c r="C3" s="139"/>
      <c r="D3" s="144" t="s">
        <v>116</v>
      </c>
      <c r="E3" s="145"/>
      <c r="F3" s="145"/>
      <c r="G3" s="145"/>
      <c r="H3" s="145"/>
      <c r="I3" s="145"/>
      <c r="J3" s="146"/>
      <c r="K3" s="43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</row>
    <row r="4" spans="1:41" s="1" customFormat="1" ht="15" customHeight="1" thickBot="1" x14ac:dyDescent="0.35">
      <c r="A4" s="137" t="s">
        <v>56</v>
      </c>
      <c r="B4" s="138"/>
      <c r="C4" s="139"/>
      <c r="D4" s="144"/>
      <c r="E4" s="145"/>
      <c r="F4" s="145"/>
      <c r="G4" s="145"/>
      <c r="H4" s="145"/>
      <c r="I4" s="145"/>
      <c r="J4" s="146"/>
      <c r="K4" s="43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</row>
    <row r="5" spans="1:41" s="1" customFormat="1" ht="15" customHeight="1" thickBot="1" x14ac:dyDescent="0.35">
      <c r="A5" s="140" t="s">
        <v>30</v>
      </c>
      <c r="B5" s="141"/>
      <c r="C5" s="141"/>
      <c r="D5" s="147"/>
      <c r="E5" s="148"/>
      <c r="F5" s="148"/>
      <c r="G5" s="148"/>
      <c r="H5" s="148"/>
      <c r="I5" s="148"/>
      <c r="J5" s="149"/>
      <c r="K5" s="43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</row>
    <row r="6" spans="1:41" s="1" customFormat="1" ht="15" customHeight="1" thickBot="1" x14ac:dyDescent="0.35">
      <c r="A6" s="137" t="s">
        <v>31</v>
      </c>
      <c r="B6" s="138"/>
      <c r="C6" s="138"/>
      <c r="D6" s="134" t="s">
        <v>117</v>
      </c>
      <c r="E6" s="135"/>
      <c r="F6" s="135"/>
      <c r="G6" s="135"/>
      <c r="H6" s="135"/>
      <c r="I6" s="135"/>
      <c r="J6" s="136"/>
      <c r="K6" s="43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</row>
    <row r="7" spans="1:41" s="1" customFormat="1" ht="18.75" thickBot="1" x14ac:dyDescent="0.35">
      <c r="A7" s="16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</row>
    <row r="8" spans="1:41" ht="15.75" customHeight="1" x14ac:dyDescent="0.2">
      <c r="A8" s="122" t="s">
        <v>0</v>
      </c>
      <c r="B8" s="150" t="s">
        <v>146</v>
      </c>
      <c r="C8" s="163"/>
      <c r="D8" s="166" t="s">
        <v>35</v>
      </c>
      <c r="E8" s="150" t="s">
        <v>36</v>
      </c>
      <c r="F8" s="125" t="s">
        <v>84</v>
      </c>
      <c r="G8" s="160" t="s">
        <v>1</v>
      </c>
      <c r="H8" s="161"/>
      <c r="I8" s="161"/>
      <c r="J8" s="162"/>
      <c r="K8" s="157" t="s">
        <v>2</v>
      </c>
      <c r="L8" s="158"/>
      <c r="M8" s="158"/>
      <c r="N8" s="158"/>
      <c r="O8" s="158"/>
      <c r="P8" s="158"/>
      <c r="Q8" s="158"/>
      <c r="R8" s="158"/>
      <c r="S8" s="158"/>
      <c r="T8" s="158"/>
      <c r="U8" s="158"/>
      <c r="V8" s="158"/>
      <c r="W8" s="158"/>
      <c r="X8" s="158"/>
      <c r="Y8" s="158"/>
      <c r="Z8" s="158"/>
      <c r="AA8" s="158"/>
      <c r="AB8" s="159"/>
      <c r="AC8" s="119" t="s">
        <v>85</v>
      </c>
      <c r="AD8" s="122" t="s">
        <v>39</v>
      </c>
      <c r="AE8" s="125" t="s">
        <v>33</v>
      </c>
    </row>
    <row r="9" spans="1:41" ht="56.25" customHeight="1" x14ac:dyDescent="0.2">
      <c r="A9" s="123"/>
      <c r="B9" s="151"/>
      <c r="C9" s="164"/>
      <c r="D9" s="167"/>
      <c r="E9" s="151"/>
      <c r="F9" s="126"/>
      <c r="G9" s="153" t="s">
        <v>34</v>
      </c>
      <c r="H9" s="155" t="s">
        <v>139</v>
      </c>
      <c r="I9" s="155" t="s">
        <v>90</v>
      </c>
      <c r="J9" s="132" t="s">
        <v>27</v>
      </c>
      <c r="K9" s="131" t="s">
        <v>29</v>
      </c>
      <c r="L9" s="129"/>
      <c r="M9" s="129" t="s">
        <v>28</v>
      </c>
      <c r="N9" s="129"/>
      <c r="O9" s="129" t="s">
        <v>18</v>
      </c>
      <c r="P9" s="129"/>
      <c r="Q9" s="129" t="s">
        <v>15</v>
      </c>
      <c r="R9" s="129"/>
      <c r="S9" s="129" t="s">
        <v>3</v>
      </c>
      <c r="T9" s="129"/>
      <c r="U9" s="129" t="s">
        <v>17</v>
      </c>
      <c r="V9" s="129"/>
      <c r="W9" s="129" t="s">
        <v>19</v>
      </c>
      <c r="X9" s="129"/>
      <c r="Y9" s="129" t="s">
        <v>147</v>
      </c>
      <c r="Z9" s="129"/>
      <c r="AA9" s="129" t="s">
        <v>16</v>
      </c>
      <c r="AB9" s="130"/>
      <c r="AC9" s="120"/>
      <c r="AD9" s="123"/>
      <c r="AE9" s="126"/>
      <c r="AG9" s="21" t="s">
        <v>49</v>
      </c>
      <c r="AH9" s="21" t="s">
        <v>50</v>
      </c>
      <c r="AI9" s="21" t="s">
        <v>46</v>
      </c>
      <c r="AJ9" s="21" t="s">
        <v>45</v>
      </c>
      <c r="AK9" s="21" t="s">
        <v>48</v>
      </c>
      <c r="AL9" s="21" t="s">
        <v>51</v>
      </c>
      <c r="AM9" s="4" t="s">
        <v>79</v>
      </c>
      <c r="AN9" s="21" t="s">
        <v>47</v>
      </c>
      <c r="AO9" s="22" t="s">
        <v>52</v>
      </c>
    </row>
    <row r="10" spans="1:41" ht="15" customHeight="1" thickBot="1" x14ac:dyDescent="0.25">
      <c r="A10" s="124"/>
      <c r="B10" s="152"/>
      <c r="C10" s="165"/>
      <c r="D10" s="168"/>
      <c r="E10" s="152"/>
      <c r="F10" s="127"/>
      <c r="G10" s="154"/>
      <c r="H10" s="156"/>
      <c r="I10" s="156"/>
      <c r="J10" s="133"/>
      <c r="K10" s="51" t="s">
        <v>21</v>
      </c>
      <c r="L10" s="52" t="s">
        <v>22</v>
      </c>
      <c r="M10" s="52" t="s">
        <v>21</v>
      </c>
      <c r="N10" s="52" t="s">
        <v>22</v>
      </c>
      <c r="O10" s="52" t="s">
        <v>21</v>
      </c>
      <c r="P10" s="52" t="s">
        <v>22</v>
      </c>
      <c r="Q10" s="52" t="s">
        <v>21</v>
      </c>
      <c r="R10" s="52" t="s">
        <v>22</v>
      </c>
      <c r="S10" s="52" t="s">
        <v>21</v>
      </c>
      <c r="T10" s="53" t="s">
        <v>22</v>
      </c>
      <c r="U10" s="52" t="s">
        <v>21</v>
      </c>
      <c r="V10" s="52" t="s">
        <v>22</v>
      </c>
      <c r="W10" s="52" t="s">
        <v>21</v>
      </c>
      <c r="X10" s="52" t="s">
        <v>22</v>
      </c>
      <c r="Y10" s="52" t="s">
        <v>21</v>
      </c>
      <c r="Z10" s="52" t="s">
        <v>22</v>
      </c>
      <c r="AA10" s="52" t="s">
        <v>21</v>
      </c>
      <c r="AB10" s="74" t="s">
        <v>22</v>
      </c>
      <c r="AC10" s="121"/>
      <c r="AD10" s="124"/>
      <c r="AE10" s="127"/>
      <c r="AG10" s="23">
        <v>0.1</v>
      </c>
      <c r="AH10" s="23">
        <v>1.4E-2</v>
      </c>
      <c r="AI10" s="23">
        <v>0.14000000000000001</v>
      </c>
      <c r="AJ10" s="23">
        <v>8.0000000000000002E-3</v>
      </c>
      <c r="AK10" s="23">
        <v>0.03</v>
      </c>
      <c r="AL10" s="23">
        <v>0.01</v>
      </c>
      <c r="AM10" s="42">
        <v>2.5000000000000001E-3</v>
      </c>
      <c r="AN10" s="23">
        <v>4.7500000000000001E-2</v>
      </c>
      <c r="AO10" s="21">
        <v>200</v>
      </c>
    </row>
    <row r="11" spans="1:41" s="4" customFormat="1" ht="25.5" x14ac:dyDescent="0.2">
      <c r="A11" s="55" t="s">
        <v>4</v>
      </c>
      <c r="B11" s="128"/>
      <c r="C11" s="128"/>
      <c r="D11" s="56"/>
      <c r="E11" s="57"/>
      <c r="F11" s="65"/>
      <c r="G11" s="68"/>
      <c r="H11" s="58">
        <f t="shared" ref="H11:H20" si="0">ROUNDDOWN(G11/100*E11,2)</f>
        <v>0</v>
      </c>
      <c r="I11" s="58"/>
      <c r="J11" s="69" t="str">
        <f t="shared" ref="J11:J20" si="1">IF(D11="DoBPŠ",(IF(H11-I11&lt;=0,0,H11-I11)),"-")</f>
        <v>-</v>
      </c>
      <c r="K11" s="72">
        <f>IF(F11=621,IF($D11="DoBPŠ",(ROUNDDOWN($J11*L11,2)),(ROUNDDOWN($H11*L11,2))),0)</f>
        <v>0</v>
      </c>
      <c r="L11" s="59" t="str">
        <f t="shared" ref="L11:L17" si="2">IF($D11="DoBPŠ",(IF($H11&lt;=$AO$10,0%,0%)),(IF($D11="DoPČ-N",$AG$10,(IF($D11="DoVP-N",$AG$10,(IF($D11="DoPČ",$AG$10,(IF($D11="DoVP",$AG$10,"ERROR")))))))))</f>
        <v>ERROR</v>
      </c>
      <c r="M11" s="58">
        <f>IF(F11=623,IF($D11="DoBPŠ",(ROUNDDOWN($J11*N11,2)),(ROUNDDOWN($H11*N11,2))),0)</f>
        <v>0</v>
      </c>
      <c r="N11" s="59" t="str">
        <f t="shared" ref="N11:N17" si="3">IF($D11="DoBPŠ",(IF($H11&lt;=$AO$10,0%,0%)),(IF($D11="DoPČ-N",$AG$10,(IF($D11="DoVP-N",$AG$10,(IF($D11="DoPČ",$AG$10,(IF($D11="DoVP",$AG$10,"ERROR")))))))))</f>
        <v>ERROR</v>
      </c>
      <c r="O11" s="58" t="e">
        <f t="shared" ref="O11:O17" si="4">IF($D11="DoBPŠ",(ROUNDDOWN($J11*P11,2)),(ROUNDDOWN($H11*P11,2)))</f>
        <v>#VALUE!</v>
      </c>
      <c r="P11" s="59" t="str">
        <f t="shared" ref="P11:P17" si="5">IF($D11="DoBPŠ",(IF($H11&lt;=$AO$10,0%,0%)),(IF($D11="DoPČ-N",0%,(IF($D11="DoVP-N",0%,(IF($D11="DoPČ",$AH$10,(IF($D11="DoVP",$AH$10,"ERROR")))))))))</f>
        <v>ERROR</v>
      </c>
      <c r="Q11" s="58" t="e">
        <f t="shared" ref="Q11:Q16" si="6">IF($D11="DoBPŠ",(ROUNDDOWN($J11*R11,2)),(ROUNDDOWN($H11*R11,2)))</f>
        <v>#VALUE!</v>
      </c>
      <c r="R11" s="59" t="str">
        <f t="shared" ref="R11:R17" si="7">IF($D11="DoBPŠ",(IF($H11&lt;=$AO$10,0%,$AI$10)),(IF($D11="DoPČ-N",$AI$10,(IF($D11="DoVP-N",$AI$10,(IF($D11="DoPČ",$AI$10,(IF($D11="DoVP",$AI$10,"ERROR")))))))))</f>
        <v>ERROR</v>
      </c>
      <c r="S11" s="58">
        <f t="shared" ref="S11:S17" si="8">ROUNDDOWN(H11*T11,2)</f>
        <v>0</v>
      </c>
      <c r="T11" s="60">
        <f t="shared" ref="T11:T17" si="9">$AJ$10</f>
        <v>8.0000000000000002E-3</v>
      </c>
      <c r="U11" s="58" t="e">
        <f t="shared" ref="U11:U20" si="10">IF($D11="DoBPŠ",(ROUNDDOWN($J11*V11,2)),(ROUNDDOWN($H11*V11,2)))</f>
        <v>#VALUE!</v>
      </c>
      <c r="V11" s="59" t="str">
        <f t="shared" ref="V11:V17" si="11">IF($D11="DoBPŠ",(IF($H11&lt;=$AO$10,0%,$AK$10)),(IF($D11="DoPČ-N",$AK$10,(IF($D11="DoVP-N",$AK$10,(IF($D11="DoPČ",$AK$10,(IF($D11="DoVP",$AK$10,"ERROR")))))))))</f>
        <v>ERROR</v>
      </c>
      <c r="W11" s="58" t="e">
        <f t="shared" ref="W11:W17" si="12">IF($D11="DoBPŠ",(ROUNDDOWN($J11*X11,2)),(ROUNDDOWN($H11*X11,2)))</f>
        <v>#VALUE!</v>
      </c>
      <c r="X11" s="59" t="str">
        <f t="shared" ref="X11:X17" si="13">IF($D11="DoBPŠ",(IF($H11&lt;=$AO$10,0%,0%)),(IF($D11="DoPČ-N",0%,(IF($D11="DoVP-N",0%,(IF($D11="DoPČ",$AL$10,(IF($D11="DoVP",$AL$10,"ERROR")))))))))</f>
        <v>ERROR</v>
      </c>
      <c r="Y11" s="58" t="e">
        <f>IF($D11="DoBPŠ",(ROUNDDOWN($J11*Z11,2)),(ROUNDDOWN($H11*Z11,2)))</f>
        <v>#VALUE!</v>
      </c>
      <c r="Z11" s="59" t="str">
        <f>IF($D11="DoBPŠ",(IF($H11&lt;=$AO$10,0%,0%)),(IF($D11="DoPČ-N",0%,(IF($D11="DoVP-N",0%,(IF($D11="DoPČ",$AM$10,(IF($D11="DoVP",$AM$10,"ERROR")))))))))</f>
        <v>ERROR</v>
      </c>
      <c r="AA11" s="58" t="e">
        <f t="shared" ref="AA11:AA17" si="14">IF($D11="DoBPŠ",(ROUNDDOWN($J11*AB11,2)),(ROUNDDOWN($H11*AB11,2)))</f>
        <v>#VALUE!</v>
      </c>
      <c r="AB11" s="73" t="str">
        <f t="shared" ref="AB11:AB17" si="15">IF($D11="DoBPŠ",(IF($H11&lt;=$AO$10,0%,$AN$10)),(IF($D11="DoPČ-N",$AN$10,(IF($D11="DoVP-N",$AN$10,(IF($D11="DoPČ",$AN$10,(IF($D11="DoVP",$AN$10,"ERROR")))))))))</f>
        <v>ERROR</v>
      </c>
      <c r="AC11" s="79"/>
      <c r="AD11" s="82" t="e">
        <f>ROUNDDOWN(H11+S11+Q11+AA11+U11+K11+M11+O11+W11+Y11,2)</f>
        <v>#VALUE!</v>
      </c>
      <c r="AE11" s="61"/>
      <c r="AF11" s="37" t="s">
        <v>55</v>
      </c>
    </row>
    <row r="12" spans="1:41" s="4" customFormat="1" ht="25.5" x14ac:dyDescent="0.2">
      <c r="A12" s="10" t="s">
        <v>5</v>
      </c>
      <c r="B12" s="118"/>
      <c r="C12" s="118"/>
      <c r="D12" s="12"/>
      <c r="E12" s="15"/>
      <c r="F12" s="46"/>
      <c r="G12" s="47"/>
      <c r="H12" s="3">
        <f t="shared" si="0"/>
        <v>0</v>
      </c>
      <c r="I12" s="3"/>
      <c r="J12" s="48" t="str">
        <f t="shared" si="1"/>
        <v>-</v>
      </c>
      <c r="K12" s="49">
        <f t="shared" ref="K12:K20" si="16">IF(F12=621,IF($D12="DoBPŠ",(ROUNDDOWN($J12*L12,2)),(ROUNDDOWN($H12*L12,2))),0)</f>
        <v>0</v>
      </c>
      <c r="L12" s="24" t="str">
        <f t="shared" si="2"/>
        <v>ERROR</v>
      </c>
      <c r="M12" s="3">
        <f t="shared" ref="M12:M20" si="17">IF(F12=623,IF($D12="DoBPŠ",(ROUNDDOWN($J12*N12,2)),(ROUNDDOWN($H12*N12,2))),0)</f>
        <v>0</v>
      </c>
      <c r="N12" s="24" t="str">
        <f t="shared" si="3"/>
        <v>ERROR</v>
      </c>
      <c r="O12" s="3" t="e">
        <f t="shared" si="4"/>
        <v>#VALUE!</v>
      </c>
      <c r="P12" s="24" t="str">
        <f t="shared" si="5"/>
        <v>ERROR</v>
      </c>
      <c r="Q12" s="3" t="e">
        <f t="shared" si="6"/>
        <v>#VALUE!</v>
      </c>
      <c r="R12" s="24" t="str">
        <f t="shared" si="7"/>
        <v>ERROR</v>
      </c>
      <c r="S12" s="3">
        <f t="shared" si="8"/>
        <v>0</v>
      </c>
      <c r="T12" s="17">
        <f t="shared" si="9"/>
        <v>8.0000000000000002E-3</v>
      </c>
      <c r="U12" s="3" t="e">
        <f t="shared" si="10"/>
        <v>#VALUE!</v>
      </c>
      <c r="V12" s="24" t="str">
        <f t="shared" si="11"/>
        <v>ERROR</v>
      </c>
      <c r="W12" s="3" t="e">
        <f t="shared" si="12"/>
        <v>#VALUE!</v>
      </c>
      <c r="X12" s="24" t="str">
        <f t="shared" si="13"/>
        <v>ERROR</v>
      </c>
      <c r="Y12" s="3" t="e">
        <f t="shared" ref="Y12:Y20" si="18">IF($D12="DoBPŠ",(ROUNDDOWN($J12*Z12,2)),(ROUNDDOWN($H12*Z12,2)))</f>
        <v>#VALUE!</v>
      </c>
      <c r="Z12" s="24" t="str">
        <f t="shared" ref="Z12:Z20" si="19">IF($D12="DoBPŠ",(IF($H12&lt;=$AO$10,0%,0%)),(IF($D12="DoPČ-N",0%,(IF($D12="DoVP-N",0%,(IF($D12="DoPČ",$AM$10,(IF($D12="DoVP",$AM$10,"ERROR")))))))))</f>
        <v>ERROR</v>
      </c>
      <c r="AA12" s="3" t="e">
        <f t="shared" si="14"/>
        <v>#VALUE!</v>
      </c>
      <c r="AB12" s="50" t="str">
        <f t="shared" si="15"/>
        <v>ERROR</v>
      </c>
      <c r="AC12" s="80"/>
      <c r="AD12" s="83" t="e">
        <f t="shared" ref="AD12:AD20" si="20">ROUNDDOWN(H12+S12+Q12+AA12+U12+K12+M12+O12+W12+Y12,2)</f>
        <v>#VALUE!</v>
      </c>
      <c r="AE12" s="11"/>
      <c r="AF12" s="37" t="s">
        <v>44</v>
      </c>
    </row>
    <row r="13" spans="1:41" s="4" customFormat="1" ht="25.5" x14ac:dyDescent="0.2">
      <c r="A13" s="10" t="s">
        <v>6</v>
      </c>
      <c r="B13" s="118"/>
      <c r="C13" s="118"/>
      <c r="D13" s="12"/>
      <c r="E13" s="15"/>
      <c r="F13" s="46"/>
      <c r="G13" s="47"/>
      <c r="H13" s="3">
        <f t="shared" si="0"/>
        <v>0</v>
      </c>
      <c r="I13" s="3"/>
      <c r="J13" s="48" t="str">
        <f t="shared" si="1"/>
        <v>-</v>
      </c>
      <c r="K13" s="49">
        <f t="shared" si="16"/>
        <v>0</v>
      </c>
      <c r="L13" s="24" t="str">
        <f t="shared" si="2"/>
        <v>ERROR</v>
      </c>
      <c r="M13" s="3">
        <f t="shared" si="17"/>
        <v>0</v>
      </c>
      <c r="N13" s="24" t="str">
        <f t="shared" si="3"/>
        <v>ERROR</v>
      </c>
      <c r="O13" s="3" t="e">
        <f t="shared" si="4"/>
        <v>#VALUE!</v>
      </c>
      <c r="P13" s="24" t="str">
        <f t="shared" si="5"/>
        <v>ERROR</v>
      </c>
      <c r="Q13" s="3" t="e">
        <f t="shared" si="6"/>
        <v>#VALUE!</v>
      </c>
      <c r="R13" s="24" t="str">
        <f t="shared" si="7"/>
        <v>ERROR</v>
      </c>
      <c r="S13" s="3">
        <f t="shared" si="8"/>
        <v>0</v>
      </c>
      <c r="T13" s="17">
        <f t="shared" si="9"/>
        <v>8.0000000000000002E-3</v>
      </c>
      <c r="U13" s="3" t="e">
        <f t="shared" si="10"/>
        <v>#VALUE!</v>
      </c>
      <c r="V13" s="24" t="str">
        <f t="shared" si="11"/>
        <v>ERROR</v>
      </c>
      <c r="W13" s="3" t="e">
        <f t="shared" si="12"/>
        <v>#VALUE!</v>
      </c>
      <c r="X13" s="24" t="str">
        <f t="shared" si="13"/>
        <v>ERROR</v>
      </c>
      <c r="Y13" s="3" t="e">
        <f t="shared" si="18"/>
        <v>#VALUE!</v>
      </c>
      <c r="Z13" s="24" t="str">
        <f t="shared" si="19"/>
        <v>ERROR</v>
      </c>
      <c r="AA13" s="3" t="e">
        <f t="shared" si="14"/>
        <v>#VALUE!</v>
      </c>
      <c r="AB13" s="50" t="str">
        <f t="shared" si="15"/>
        <v>ERROR</v>
      </c>
      <c r="AC13" s="80"/>
      <c r="AD13" s="83" t="e">
        <f t="shared" si="20"/>
        <v>#VALUE!</v>
      </c>
      <c r="AE13" s="11"/>
      <c r="AF13" s="37" t="s">
        <v>20</v>
      </c>
    </row>
    <row r="14" spans="1:41" s="4" customFormat="1" ht="25.5" x14ac:dyDescent="0.2">
      <c r="A14" s="10" t="s">
        <v>7</v>
      </c>
      <c r="B14" s="118"/>
      <c r="C14" s="118"/>
      <c r="D14" s="12"/>
      <c r="E14" s="15"/>
      <c r="F14" s="46"/>
      <c r="G14" s="47"/>
      <c r="H14" s="3">
        <f t="shared" si="0"/>
        <v>0</v>
      </c>
      <c r="I14" s="3"/>
      <c r="J14" s="48" t="str">
        <f t="shared" si="1"/>
        <v>-</v>
      </c>
      <c r="K14" s="49">
        <f t="shared" si="16"/>
        <v>0</v>
      </c>
      <c r="L14" s="24" t="str">
        <f t="shared" si="2"/>
        <v>ERROR</v>
      </c>
      <c r="M14" s="3">
        <f t="shared" si="17"/>
        <v>0</v>
      </c>
      <c r="N14" s="24" t="str">
        <f t="shared" si="3"/>
        <v>ERROR</v>
      </c>
      <c r="O14" s="3" t="e">
        <f t="shared" si="4"/>
        <v>#VALUE!</v>
      </c>
      <c r="P14" s="24" t="str">
        <f t="shared" si="5"/>
        <v>ERROR</v>
      </c>
      <c r="Q14" s="3" t="e">
        <f t="shared" si="6"/>
        <v>#VALUE!</v>
      </c>
      <c r="R14" s="24" t="str">
        <f t="shared" si="7"/>
        <v>ERROR</v>
      </c>
      <c r="S14" s="3">
        <f t="shared" si="8"/>
        <v>0</v>
      </c>
      <c r="T14" s="17">
        <f t="shared" si="9"/>
        <v>8.0000000000000002E-3</v>
      </c>
      <c r="U14" s="3" t="e">
        <f t="shared" si="10"/>
        <v>#VALUE!</v>
      </c>
      <c r="V14" s="24" t="str">
        <f t="shared" si="11"/>
        <v>ERROR</v>
      </c>
      <c r="W14" s="3" t="e">
        <f t="shared" si="12"/>
        <v>#VALUE!</v>
      </c>
      <c r="X14" s="24" t="str">
        <f t="shared" si="13"/>
        <v>ERROR</v>
      </c>
      <c r="Y14" s="3" t="e">
        <f t="shared" si="18"/>
        <v>#VALUE!</v>
      </c>
      <c r="Z14" s="24" t="str">
        <f t="shared" si="19"/>
        <v>ERROR</v>
      </c>
      <c r="AA14" s="3" t="e">
        <f t="shared" si="14"/>
        <v>#VALUE!</v>
      </c>
      <c r="AB14" s="50" t="str">
        <f t="shared" si="15"/>
        <v>ERROR</v>
      </c>
      <c r="AC14" s="80"/>
      <c r="AD14" s="83" t="e">
        <f t="shared" si="20"/>
        <v>#VALUE!</v>
      </c>
      <c r="AE14" s="11"/>
      <c r="AF14" s="37" t="s">
        <v>32</v>
      </c>
    </row>
    <row r="15" spans="1:41" s="4" customFormat="1" ht="25.5" x14ac:dyDescent="0.2">
      <c r="A15" s="10" t="s">
        <v>8</v>
      </c>
      <c r="B15" s="118"/>
      <c r="C15" s="118"/>
      <c r="D15" s="12"/>
      <c r="E15" s="15"/>
      <c r="F15" s="46"/>
      <c r="G15" s="47"/>
      <c r="H15" s="3">
        <f t="shared" si="0"/>
        <v>0</v>
      </c>
      <c r="I15" s="3"/>
      <c r="J15" s="48" t="str">
        <f t="shared" si="1"/>
        <v>-</v>
      </c>
      <c r="K15" s="49">
        <f t="shared" si="16"/>
        <v>0</v>
      </c>
      <c r="L15" s="24" t="str">
        <f t="shared" si="2"/>
        <v>ERROR</v>
      </c>
      <c r="M15" s="3">
        <f t="shared" si="17"/>
        <v>0</v>
      </c>
      <c r="N15" s="24" t="str">
        <f t="shared" si="3"/>
        <v>ERROR</v>
      </c>
      <c r="O15" s="3" t="e">
        <f t="shared" si="4"/>
        <v>#VALUE!</v>
      </c>
      <c r="P15" s="24" t="str">
        <f t="shared" si="5"/>
        <v>ERROR</v>
      </c>
      <c r="Q15" s="3" t="e">
        <f t="shared" si="6"/>
        <v>#VALUE!</v>
      </c>
      <c r="R15" s="24" t="str">
        <f t="shared" si="7"/>
        <v>ERROR</v>
      </c>
      <c r="S15" s="3">
        <f t="shared" si="8"/>
        <v>0</v>
      </c>
      <c r="T15" s="17">
        <f t="shared" si="9"/>
        <v>8.0000000000000002E-3</v>
      </c>
      <c r="U15" s="3" t="e">
        <f t="shared" si="10"/>
        <v>#VALUE!</v>
      </c>
      <c r="V15" s="24" t="str">
        <f t="shared" si="11"/>
        <v>ERROR</v>
      </c>
      <c r="W15" s="3" t="e">
        <f t="shared" si="12"/>
        <v>#VALUE!</v>
      </c>
      <c r="X15" s="24" t="str">
        <f t="shared" si="13"/>
        <v>ERROR</v>
      </c>
      <c r="Y15" s="3" t="e">
        <f t="shared" si="18"/>
        <v>#VALUE!</v>
      </c>
      <c r="Z15" s="24" t="str">
        <f t="shared" si="19"/>
        <v>ERROR</v>
      </c>
      <c r="AA15" s="3" t="e">
        <f t="shared" si="14"/>
        <v>#VALUE!</v>
      </c>
      <c r="AB15" s="50" t="str">
        <f t="shared" si="15"/>
        <v>ERROR</v>
      </c>
      <c r="AC15" s="80"/>
      <c r="AD15" s="83" t="e">
        <f t="shared" si="20"/>
        <v>#VALUE!</v>
      </c>
      <c r="AE15" s="11"/>
      <c r="AF15" s="37"/>
    </row>
    <row r="16" spans="1:41" s="4" customFormat="1" ht="25.5" x14ac:dyDescent="0.2">
      <c r="A16" s="10" t="s">
        <v>9</v>
      </c>
      <c r="B16" s="118"/>
      <c r="C16" s="118"/>
      <c r="D16" s="12"/>
      <c r="E16" s="15"/>
      <c r="F16" s="46"/>
      <c r="G16" s="47"/>
      <c r="H16" s="3">
        <f t="shared" si="0"/>
        <v>0</v>
      </c>
      <c r="I16" s="3"/>
      <c r="J16" s="48" t="str">
        <f t="shared" si="1"/>
        <v>-</v>
      </c>
      <c r="K16" s="49">
        <f t="shared" si="16"/>
        <v>0</v>
      </c>
      <c r="L16" s="24" t="str">
        <f t="shared" si="2"/>
        <v>ERROR</v>
      </c>
      <c r="M16" s="3">
        <f t="shared" si="17"/>
        <v>0</v>
      </c>
      <c r="N16" s="24" t="str">
        <f t="shared" si="3"/>
        <v>ERROR</v>
      </c>
      <c r="O16" s="3" t="e">
        <f t="shared" si="4"/>
        <v>#VALUE!</v>
      </c>
      <c r="P16" s="24" t="str">
        <f t="shared" si="5"/>
        <v>ERROR</v>
      </c>
      <c r="Q16" s="3" t="e">
        <f t="shared" si="6"/>
        <v>#VALUE!</v>
      </c>
      <c r="R16" s="24" t="str">
        <f t="shared" si="7"/>
        <v>ERROR</v>
      </c>
      <c r="S16" s="3">
        <f t="shared" si="8"/>
        <v>0</v>
      </c>
      <c r="T16" s="17">
        <f t="shared" si="9"/>
        <v>8.0000000000000002E-3</v>
      </c>
      <c r="U16" s="3" t="e">
        <f t="shared" si="10"/>
        <v>#VALUE!</v>
      </c>
      <c r="V16" s="24" t="str">
        <f t="shared" si="11"/>
        <v>ERROR</v>
      </c>
      <c r="W16" s="3" t="e">
        <f t="shared" si="12"/>
        <v>#VALUE!</v>
      </c>
      <c r="X16" s="24" t="str">
        <f t="shared" si="13"/>
        <v>ERROR</v>
      </c>
      <c r="Y16" s="3" t="e">
        <f t="shared" si="18"/>
        <v>#VALUE!</v>
      </c>
      <c r="Z16" s="24" t="str">
        <f t="shared" si="19"/>
        <v>ERROR</v>
      </c>
      <c r="AA16" s="3" t="e">
        <f t="shared" si="14"/>
        <v>#VALUE!</v>
      </c>
      <c r="AB16" s="50" t="str">
        <f t="shared" si="15"/>
        <v>ERROR</v>
      </c>
      <c r="AC16" s="80"/>
      <c r="AD16" s="83" t="e">
        <f t="shared" si="20"/>
        <v>#VALUE!</v>
      </c>
      <c r="AE16" s="11"/>
    </row>
    <row r="17" spans="1:32" s="4" customFormat="1" ht="25.5" x14ac:dyDescent="0.2">
      <c r="A17" s="10" t="s">
        <v>10</v>
      </c>
      <c r="B17" s="118"/>
      <c r="C17" s="118"/>
      <c r="D17" s="12"/>
      <c r="E17" s="15"/>
      <c r="F17" s="46"/>
      <c r="G17" s="47"/>
      <c r="H17" s="3">
        <f t="shared" si="0"/>
        <v>0</v>
      </c>
      <c r="I17" s="3"/>
      <c r="J17" s="48" t="str">
        <f t="shared" si="1"/>
        <v>-</v>
      </c>
      <c r="K17" s="49">
        <f t="shared" si="16"/>
        <v>0</v>
      </c>
      <c r="L17" s="24" t="str">
        <f t="shared" si="2"/>
        <v>ERROR</v>
      </c>
      <c r="M17" s="3">
        <f t="shared" si="17"/>
        <v>0</v>
      </c>
      <c r="N17" s="24" t="str">
        <f t="shared" si="3"/>
        <v>ERROR</v>
      </c>
      <c r="O17" s="3" t="e">
        <f t="shared" si="4"/>
        <v>#VALUE!</v>
      </c>
      <c r="P17" s="24" t="str">
        <f t="shared" si="5"/>
        <v>ERROR</v>
      </c>
      <c r="Q17" s="3" t="e">
        <f>IF($D17="DoBPŠ",(ROUNDDOWN($J17*R17,2)),(ROUNDDOWN($H17*R17,2)))</f>
        <v>#VALUE!</v>
      </c>
      <c r="R17" s="24" t="str">
        <f t="shared" si="7"/>
        <v>ERROR</v>
      </c>
      <c r="S17" s="3">
        <f t="shared" si="8"/>
        <v>0</v>
      </c>
      <c r="T17" s="17">
        <f t="shared" si="9"/>
        <v>8.0000000000000002E-3</v>
      </c>
      <c r="U17" s="3" t="e">
        <f t="shared" si="10"/>
        <v>#VALUE!</v>
      </c>
      <c r="V17" s="24" t="str">
        <f t="shared" si="11"/>
        <v>ERROR</v>
      </c>
      <c r="W17" s="3" t="e">
        <f t="shared" si="12"/>
        <v>#VALUE!</v>
      </c>
      <c r="X17" s="24" t="str">
        <f t="shared" si="13"/>
        <v>ERROR</v>
      </c>
      <c r="Y17" s="3" t="e">
        <f t="shared" si="18"/>
        <v>#VALUE!</v>
      </c>
      <c r="Z17" s="24" t="str">
        <f t="shared" si="19"/>
        <v>ERROR</v>
      </c>
      <c r="AA17" s="3" t="e">
        <f t="shared" si="14"/>
        <v>#VALUE!</v>
      </c>
      <c r="AB17" s="50" t="str">
        <f t="shared" si="15"/>
        <v>ERROR</v>
      </c>
      <c r="AC17" s="80"/>
      <c r="AD17" s="83" t="e">
        <f t="shared" si="20"/>
        <v>#VALUE!</v>
      </c>
      <c r="AE17" s="11"/>
      <c r="AF17" s="45"/>
    </row>
    <row r="18" spans="1:32" s="4" customFormat="1" ht="25.5" customHeight="1" x14ac:dyDescent="0.2">
      <c r="A18" s="10" t="s">
        <v>11</v>
      </c>
      <c r="B18" s="118"/>
      <c r="C18" s="118"/>
      <c r="D18" s="12"/>
      <c r="E18" s="15"/>
      <c r="F18" s="46"/>
      <c r="G18" s="47"/>
      <c r="H18" s="3">
        <f t="shared" si="0"/>
        <v>0</v>
      </c>
      <c r="I18" s="3"/>
      <c r="J18" s="48" t="str">
        <f t="shared" si="1"/>
        <v>-</v>
      </c>
      <c r="K18" s="49">
        <f t="shared" si="16"/>
        <v>0</v>
      </c>
      <c r="L18" s="24" t="str">
        <f t="shared" ref="L18:L19" si="21">IF($D18="DoBPŠ",(IF($H18&lt;=$AO$10,0%,0%)),(IF($D18="DoPČ-N",$AG$10,(IF($D18="DoVP-N",$AG$10,(IF($D18="DoPČ",$AG$10,(IF($D18="DoVP",$AG$10,"ERROR")))))))))</f>
        <v>ERROR</v>
      </c>
      <c r="M18" s="3">
        <f t="shared" si="17"/>
        <v>0</v>
      </c>
      <c r="N18" s="24" t="str">
        <f t="shared" ref="N18:N19" si="22">IF($D18="DoBPŠ",(IF($H18&lt;=$AO$10,0%,0%)),(IF($D18="DoPČ-N",$AG$10,(IF($D18="DoVP-N",$AG$10,(IF($D18="DoPČ",$AG$10,(IF($D18="DoVP",$AG$10,"ERROR")))))))))</f>
        <v>ERROR</v>
      </c>
      <c r="O18" s="3" t="e">
        <f t="shared" ref="O18:O19" si="23">IF($D18="DoBPŠ",(ROUNDDOWN($J18*P18,2)),(ROUNDDOWN($H18*P18,2)))</f>
        <v>#VALUE!</v>
      </c>
      <c r="P18" s="24" t="str">
        <f t="shared" ref="P18:P19" si="24">IF($D18="DoBPŠ",(IF($H18&lt;=$AO$10,0%,0%)),(IF($D18="DoPČ-N",0%,(IF($D18="DoVP-N",0%,(IF($D18="DoPČ",$AH$10,(IF($D18="DoVP",$AH$10,"ERROR")))))))))</f>
        <v>ERROR</v>
      </c>
      <c r="Q18" s="3" t="e">
        <f t="shared" ref="Q18:Q19" si="25">IF($D18="DoBPŠ",(ROUNDDOWN($J18*R18,2)),(ROUNDDOWN($H18*R18,2)))</f>
        <v>#VALUE!</v>
      </c>
      <c r="R18" s="24" t="str">
        <f t="shared" ref="R18:R19" si="26">IF($D18="DoBPŠ",(IF($H18&lt;=$AO$10,0%,$AI$10)),(IF($D18="DoPČ-N",$AI$10,(IF($D18="DoVP-N",$AI$10,(IF($D18="DoPČ",$AI$10,(IF($D18="DoVP",$AI$10,"ERROR")))))))))</f>
        <v>ERROR</v>
      </c>
      <c r="S18" s="3">
        <f t="shared" ref="S18:S19" si="27">ROUNDDOWN(H18*T18,2)</f>
        <v>0</v>
      </c>
      <c r="T18" s="17">
        <f t="shared" ref="T18:T19" si="28">$AJ$10</f>
        <v>8.0000000000000002E-3</v>
      </c>
      <c r="U18" s="3" t="e">
        <f t="shared" si="10"/>
        <v>#VALUE!</v>
      </c>
      <c r="V18" s="24" t="str">
        <f t="shared" ref="V18:V19" si="29">IF($D18="DoBPŠ",(IF($H18&lt;=$AO$10,0%,$AK$10)),(IF($D18="DoPČ-N",$AK$10,(IF($D18="DoVP-N",$AK$10,(IF($D18="DoPČ",$AK$10,(IF($D18="DoVP",$AK$10,"ERROR")))))))))</f>
        <v>ERROR</v>
      </c>
      <c r="W18" s="3" t="e">
        <f t="shared" ref="W18:W19" si="30">IF($D18="DoBPŠ",(ROUNDDOWN($J18*X18,2)),(ROUNDDOWN($H18*X18,2)))</f>
        <v>#VALUE!</v>
      </c>
      <c r="X18" s="24" t="str">
        <f t="shared" ref="X18:X19" si="31">IF($D18="DoBPŠ",(IF($H18&lt;=$AO$10,0%,0%)),(IF($D18="DoPČ-N",0%,(IF($D18="DoVP-N",0%,(IF($D18="DoPČ",$AL$10,(IF($D18="DoVP",$AL$10,"ERROR")))))))))</f>
        <v>ERROR</v>
      </c>
      <c r="Y18" s="3" t="e">
        <f t="shared" si="18"/>
        <v>#VALUE!</v>
      </c>
      <c r="Z18" s="24" t="str">
        <f t="shared" si="19"/>
        <v>ERROR</v>
      </c>
      <c r="AA18" s="3" t="e">
        <f t="shared" ref="AA18:AA19" si="32">IF($D18="DoBPŠ",(ROUNDDOWN($J18*AB18,2)),(ROUNDDOWN($H18*AB18,2)))</f>
        <v>#VALUE!</v>
      </c>
      <c r="AB18" s="50" t="str">
        <f t="shared" ref="AB18:AB19" si="33">IF($D18="DoBPŠ",(IF($H18&lt;=$AO$10,0%,$AN$10)),(IF($D18="DoPČ-N",$AN$10,(IF($D18="DoVP-N",$AN$10,(IF($D18="DoPČ",$AN$10,(IF($D18="DoVP",$AN$10,"ERROR")))))))))</f>
        <v>ERROR</v>
      </c>
      <c r="AC18" s="80"/>
      <c r="AD18" s="83" t="e">
        <f t="shared" si="20"/>
        <v>#VALUE!</v>
      </c>
      <c r="AE18" s="11"/>
      <c r="AF18" s="45"/>
    </row>
    <row r="19" spans="1:32" s="4" customFormat="1" ht="25.5" customHeight="1" x14ac:dyDescent="0.2">
      <c r="A19" s="10" t="s">
        <v>82</v>
      </c>
      <c r="B19" s="118"/>
      <c r="C19" s="118"/>
      <c r="D19" s="12"/>
      <c r="E19" s="15"/>
      <c r="F19" s="46"/>
      <c r="G19" s="47"/>
      <c r="H19" s="3">
        <f t="shared" si="0"/>
        <v>0</v>
      </c>
      <c r="I19" s="3"/>
      <c r="J19" s="48" t="str">
        <f t="shared" si="1"/>
        <v>-</v>
      </c>
      <c r="K19" s="49">
        <f t="shared" si="16"/>
        <v>0</v>
      </c>
      <c r="L19" s="24" t="str">
        <f t="shared" si="21"/>
        <v>ERROR</v>
      </c>
      <c r="M19" s="3">
        <f t="shared" si="17"/>
        <v>0</v>
      </c>
      <c r="N19" s="24" t="str">
        <f t="shared" si="22"/>
        <v>ERROR</v>
      </c>
      <c r="O19" s="3" t="e">
        <f t="shared" si="23"/>
        <v>#VALUE!</v>
      </c>
      <c r="P19" s="24" t="str">
        <f t="shared" si="24"/>
        <v>ERROR</v>
      </c>
      <c r="Q19" s="3" t="e">
        <f t="shared" si="25"/>
        <v>#VALUE!</v>
      </c>
      <c r="R19" s="24" t="str">
        <f t="shared" si="26"/>
        <v>ERROR</v>
      </c>
      <c r="S19" s="3">
        <f t="shared" si="27"/>
        <v>0</v>
      </c>
      <c r="T19" s="17">
        <f t="shared" si="28"/>
        <v>8.0000000000000002E-3</v>
      </c>
      <c r="U19" s="3" t="e">
        <f t="shared" si="10"/>
        <v>#VALUE!</v>
      </c>
      <c r="V19" s="24" t="str">
        <f t="shared" si="29"/>
        <v>ERROR</v>
      </c>
      <c r="W19" s="3" t="e">
        <f t="shared" si="30"/>
        <v>#VALUE!</v>
      </c>
      <c r="X19" s="24" t="str">
        <f t="shared" si="31"/>
        <v>ERROR</v>
      </c>
      <c r="Y19" s="3" t="e">
        <f t="shared" si="18"/>
        <v>#VALUE!</v>
      </c>
      <c r="Z19" s="24" t="str">
        <f t="shared" si="19"/>
        <v>ERROR</v>
      </c>
      <c r="AA19" s="3" t="e">
        <f t="shared" si="32"/>
        <v>#VALUE!</v>
      </c>
      <c r="AB19" s="50" t="str">
        <f t="shared" si="33"/>
        <v>ERROR</v>
      </c>
      <c r="AC19" s="80"/>
      <c r="AD19" s="83" t="e">
        <f t="shared" si="20"/>
        <v>#VALUE!</v>
      </c>
      <c r="AE19" s="11"/>
      <c r="AF19" s="45"/>
    </row>
    <row r="20" spans="1:32" s="4" customFormat="1" ht="25.5" x14ac:dyDescent="0.2">
      <c r="A20" s="10" t="s">
        <v>83</v>
      </c>
      <c r="B20" s="118"/>
      <c r="C20" s="118"/>
      <c r="D20" s="12"/>
      <c r="E20" s="15"/>
      <c r="F20" s="46"/>
      <c r="G20" s="47"/>
      <c r="H20" s="3">
        <f t="shared" si="0"/>
        <v>0</v>
      </c>
      <c r="I20" s="3"/>
      <c r="J20" s="48" t="str">
        <f t="shared" si="1"/>
        <v>-</v>
      </c>
      <c r="K20" s="49">
        <f t="shared" si="16"/>
        <v>0</v>
      </c>
      <c r="L20" s="24" t="str">
        <f>IF($D20="DoBPŠ",(IF($H20&lt;=$AO$10,0%,0%)),(IF($D20="DoPČ-N",$AG$10,(IF($D20="DoVP-N",$AG$10,(IF($D20="DoPČ",$AG$10,(IF($D20="DoVP",$AG$10,"ERROR")))))))))</f>
        <v>ERROR</v>
      </c>
      <c r="M20" s="3">
        <f t="shared" si="17"/>
        <v>0</v>
      </c>
      <c r="N20" s="24" t="str">
        <f>IF($D20="DoBPŠ",(IF($H20&lt;=$AO$10,0%,0%)),(IF($D20="DoPČ-N",$AG$10,(IF($D20="DoVP-N",$AG$10,(IF($D20="DoPČ",$AG$10,(IF($D20="DoVP",$AG$10,"ERROR")))))))))</f>
        <v>ERROR</v>
      </c>
      <c r="O20" s="3" t="e">
        <f>IF($D20="DoBPŠ",(ROUNDDOWN($J20*P20,2)),(ROUNDDOWN($H20*P20,2)))</f>
        <v>#VALUE!</v>
      </c>
      <c r="P20" s="24" t="str">
        <f>IF($D20="DoBPŠ",(IF($H20&lt;=$AO$10,0%,0%)),(IF($D20="DoPČ-N",0%,(IF($D20="DoVP-N",0%,(IF($D20="DoPČ",$AH$10,(IF($D20="DoVP",$AH$10,"ERROR")))))))))</f>
        <v>ERROR</v>
      </c>
      <c r="Q20" s="3" t="e">
        <f>IF($D20="DoBPŠ",(ROUNDDOWN($J20*R20,2)),(ROUNDDOWN($H20*R20,2)))</f>
        <v>#VALUE!</v>
      </c>
      <c r="R20" s="24" t="str">
        <f>IF($D20="DoBPŠ",(IF($H20&lt;=$AO$10,0%,$AI$10)),(IF($D20="DoPČ-N",$AI$10,(IF($D20="DoVP-N",$AI$10,(IF($D20="DoPČ",$AI$10,(IF($D20="DoVP",$AI$10,"ERROR")))))))))</f>
        <v>ERROR</v>
      </c>
      <c r="S20" s="3">
        <f>ROUNDDOWN(H20*T20,2)</f>
        <v>0</v>
      </c>
      <c r="T20" s="17">
        <f>$AJ$10</f>
        <v>8.0000000000000002E-3</v>
      </c>
      <c r="U20" s="3" t="e">
        <f t="shared" si="10"/>
        <v>#VALUE!</v>
      </c>
      <c r="V20" s="24" t="str">
        <f>IF($D20="DoBPŠ",(IF($H20&lt;=$AO$10,0%,$AK$10)),(IF($D20="DoPČ-N",$AK$10,(IF($D20="DoVP-N",$AK$10,(IF($D20="DoPČ",$AK$10,(IF($D20="DoVP",$AK$10,"ERROR")))))))))</f>
        <v>ERROR</v>
      </c>
      <c r="W20" s="3" t="e">
        <f>IF($D20="DoBPŠ",(ROUNDDOWN($J20*X20,2)),(ROUNDDOWN($H20*X20,2)))</f>
        <v>#VALUE!</v>
      </c>
      <c r="X20" s="24" t="str">
        <f>IF($D20="DoBPŠ",(IF($H20&lt;=$AO$10,0%,0%)),(IF($D20="DoPČ-N",0%,(IF($D20="DoVP-N",0%,(IF($D20="DoPČ",$AL$10,(IF($D20="DoVP",$AL$10,"ERROR")))))))))</f>
        <v>ERROR</v>
      </c>
      <c r="Y20" s="3" t="e">
        <f t="shared" si="18"/>
        <v>#VALUE!</v>
      </c>
      <c r="Z20" s="24" t="str">
        <f t="shared" si="19"/>
        <v>ERROR</v>
      </c>
      <c r="AA20" s="3" t="e">
        <f>IF($D20="DoBPŠ",(ROUNDDOWN($J20*AB20,2)),(ROUNDDOWN($H20*AB20,2)))</f>
        <v>#VALUE!</v>
      </c>
      <c r="AB20" s="50" t="str">
        <f>IF($D20="DoBPŠ",(IF($H20&lt;=$AO$10,0%,$AN$10)),(IF($D20="DoPČ-N",$AN$10,(IF($D20="DoVP-N",$AN$10,(IF($D20="DoPČ",$AN$10,(IF($D20="DoVP",$AN$10,"ERROR")))))))))</f>
        <v>ERROR</v>
      </c>
      <c r="AC20" s="80"/>
      <c r="AD20" s="83" t="e">
        <f t="shared" si="20"/>
        <v>#VALUE!</v>
      </c>
      <c r="AE20" s="11"/>
    </row>
    <row r="21" spans="1:32" ht="16.5" customHeight="1" thickBot="1" x14ac:dyDescent="0.25">
      <c r="A21" s="102" t="s">
        <v>40</v>
      </c>
      <c r="B21" s="103"/>
      <c r="C21" s="103"/>
      <c r="D21" s="103"/>
      <c r="E21" s="103"/>
      <c r="F21" s="66"/>
      <c r="G21" s="70">
        <f>SUM(G11:G20)</f>
        <v>0</v>
      </c>
      <c r="H21" s="62">
        <f>SUM(H11:H20)</f>
        <v>0</v>
      </c>
      <c r="I21" s="62"/>
      <c r="J21" s="71"/>
      <c r="K21" s="70">
        <f>SUM(K11:K20)</f>
        <v>0</v>
      </c>
      <c r="L21" s="62"/>
      <c r="M21" s="62">
        <f>SUM(M11:M20)</f>
        <v>0</v>
      </c>
      <c r="N21" s="62"/>
      <c r="O21" s="62" t="e">
        <f>SUM(O11:O20)</f>
        <v>#VALUE!</v>
      </c>
      <c r="P21" s="62"/>
      <c r="Q21" s="62" t="e">
        <f>SUM(Q11:Q20)</f>
        <v>#VALUE!</v>
      </c>
      <c r="R21" s="62"/>
      <c r="S21" s="62">
        <f>SUM(S11:S20)</f>
        <v>0</v>
      </c>
      <c r="T21" s="63"/>
      <c r="U21" s="62" t="e">
        <f>SUM(U11:U20)</f>
        <v>#VALUE!</v>
      </c>
      <c r="V21" s="62"/>
      <c r="W21" s="62" t="e">
        <f>SUM(W11:W20)</f>
        <v>#VALUE!</v>
      </c>
      <c r="X21" s="62"/>
      <c r="Y21" s="62" t="e">
        <f>SUM(Y11:Y20)</f>
        <v>#VALUE!</v>
      </c>
      <c r="Z21" s="62"/>
      <c r="AA21" s="62" t="e">
        <f>SUM(AA11:AA20)</f>
        <v>#VALUE!</v>
      </c>
      <c r="AB21" s="71"/>
      <c r="AC21" s="81">
        <f>SUM(AC11:AC20)</f>
        <v>0</v>
      </c>
      <c r="AD21" s="67" t="e">
        <f>SUM(H21+S21+Q21+AA21+U21+K21+M21+O21+W21)</f>
        <v>#VALUE!</v>
      </c>
      <c r="AE21" s="64"/>
    </row>
    <row r="22" spans="1:32" ht="13.5" thickBot="1" x14ac:dyDescent="0.25"/>
    <row r="23" spans="1:32" s="4" customFormat="1" ht="19.5" customHeight="1" x14ac:dyDescent="0.2">
      <c r="A23" s="109" t="s">
        <v>41</v>
      </c>
      <c r="B23" s="110"/>
      <c r="C23" s="110"/>
      <c r="D23" s="110"/>
      <c r="E23" s="110"/>
      <c r="F23" s="110"/>
      <c r="G23" s="110"/>
      <c r="H23" s="110"/>
      <c r="I23" s="110"/>
      <c r="J23" s="110"/>
      <c r="K23" s="110"/>
      <c r="L23" s="110"/>
      <c r="M23" s="110"/>
      <c r="N23" s="110"/>
      <c r="O23" s="110"/>
      <c r="P23" s="110"/>
      <c r="Q23" s="110"/>
      <c r="R23" s="110"/>
      <c r="S23" s="110"/>
      <c r="T23" s="110"/>
      <c r="U23" s="110"/>
      <c r="V23" s="110"/>
      <c r="W23" s="110"/>
      <c r="X23" s="110"/>
      <c r="Y23" s="110"/>
      <c r="Z23" s="110"/>
      <c r="AA23" s="110"/>
      <c r="AB23" s="110"/>
      <c r="AC23" s="110"/>
      <c r="AD23" s="110"/>
      <c r="AE23" s="111"/>
    </row>
    <row r="24" spans="1:32" s="18" customFormat="1" ht="26.25" customHeight="1" x14ac:dyDescent="0.2">
      <c r="A24" s="10" t="s">
        <v>4</v>
      </c>
      <c r="B24" s="104" t="s">
        <v>37</v>
      </c>
      <c r="C24" s="104"/>
      <c r="D24" s="104"/>
      <c r="E24" s="104"/>
      <c r="F24" s="105"/>
      <c r="G24" s="105"/>
      <c r="H24" s="105"/>
      <c r="I24" s="105"/>
      <c r="J24" s="54" t="s">
        <v>5</v>
      </c>
      <c r="K24" s="104" t="s">
        <v>38</v>
      </c>
      <c r="L24" s="104"/>
      <c r="M24" s="104"/>
      <c r="N24" s="104"/>
      <c r="O24" s="104"/>
      <c r="P24" s="104"/>
      <c r="Q24" s="104"/>
      <c r="R24" s="104"/>
      <c r="S24" s="105"/>
      <c r="T24" s="105"/>
      <c r="U24" s="105"/>
      <c r="V24" s="105"/>
      <c r="W24" s="105"/>
      <c r="X24" s="105"/>
      <c r="Y24" s="105"/>
      <c r="Z24" s="105"/>
      <c r="AA24" s="105"/>
      <c r="AB24" s="105"/>
      <c r="AC24" s="105"/>
      <c r="AD24" s="105"/>
      <c r="AE24" s="112"/>
    </row>
    <row r="25" spans="1:32" s="4" customFormat="1" ht="16.5" customHeight="1" x14ac:dyDescent="0.2">
      <c r="A25" s="10" t="s">
        <v>6</v>
      </c>
      <c r="B25" s="113" t="s">
        <v>43</v>
      </c>
      <c r="C25" s="113"/>
      <c r="D25" s="113"/>
      <c r="E25" s="113"/>
      <c r="F25" s="113"/>
      <c r="G25" s="113"/>
      <c r="H25" s="113"/>
      <c r="I25" s="113"/>
      <c r="J25" s="113"/>
      <c r="K25" s="113"/>
      <c r="L25" s="113"/>
      <c r="M25" s="113"/>
      <c r="N25" s="113"/>
      <c r="O25" s="113"/>
      <c r="P25" s="113"/>
      <c r="Q25" s="113"/>
      <c r="R25" s="113"/>
      <c r="S25" s="113"/>
      <c r="T25" s="113"/>
      <c r="U25" s="113"/>
      <c r="V25" s="113"/>
      <c r="W25" s="113"/>
      <c r="X25" s="113"/>
      <c r="Y25" s="113"/>
      <c r="Z25" s="113"/>
      <c r="AA25" s="113"/>
      <c r="AB25" s="113"/>
      <c r="AC25" s="113"/>
      <c r="AD25" s="113"/>
      <c r="AE25" s="114"/>
    </row>
    <row r="26" spans="1:32" s="4" customFormat="1" ht="16.5" customHeight="1" x14ac:dyDescent="0.2">
      <c r="A26" s="106"/>
      <c r="B26" s="108" t="s">
        <v>24</v>
      </c>
      <c r="C26" s="108"/>
      <c r="D26" s="108"/>
      <c r="E26" s="108"/>
      <c r="F26" s="108"/>
      <c r="G26" s="108"/>
      <c r="H26" s="108"/>
      <c r="I26" s="108"/>
      <c r="J26" s="117" t="s">
        <v>42</v>
      </c>
      <c r="K26" s="117"/>
      <c r="L26" s="117"/>
      <c r="M26" s="117"/>
      <c r="N26" s="117"/>
      <c r="O26" s="117"/>
      <c r="P26" s="117"/>
      <c r="Q26" s="117"/>
      <c r="R26" s="117"/>
      <c r="S26" s="115"/>
      <c r="T26" s="115"/>
      <c r="U26" s="115"/>
      <c r="V26" s="115"/>
      <c r="W26" s="115"/>
      <c r="X26" s="115"/>
      <c r="Y26" s="115"/>
      <c r="Z26" s="115"/>
      <c r="AA26" s="115"/>
      <c r="AB26" s="115"/>
      <c r="AC26" s="115"/>
      <c r="AD26" s="115"/>
      <c r="AE26" s="116"/>
    </row>
    <row r="27" spans="1:32" s="4" customFormat="1" ht="22.5" customHeight="1" x14ac:dyDescent="0.2">
      <c r="A27" s="106"/>
      <c r="B27" s="108" t="s">
        <v>25</v>
      </c>
      <c r="C27" s="108"/>
      <c r="D27" s="108"/>
      <c r="E27" s="108"/>
      <c r="F27" s="108"/>
      <c r="G27" s="108"/>
      <c r="H27" s="108"/>
      <c r="I27" s="108"/>
      <c r="J27" s="117"/>
      <c r="K27" s="117"/>
      <c r="L27" s="117"/>
      <c r="M27" s="117"/>
      <c r="N27" s="117"/>
      <c r="O27" s="117"/>
      <c r="P27" s="117"/>
      <c r="Q27" s="117"/>
      <c r="R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6"/>
    </row>
    <row r="28" spans="1:32" s="4" customFormat="1" ht="16.5" customHeight="1" thickBot="1" x14ac:dyDescent="0.25">
      <c r="A28" s="107"/>
      <c r="B28" s="177" t="s">
        <v>26</v>
      </c>
      <c r="C28" s="177"/>
      <c r="D28" s="177"/>
      <c r="E28" s="177"/>
      <c r="F28" s="177"/>
      <c r="G28" s="177"/>
      <c r="H28" s="177"/>
      <c r="I28" s="177"/>
      <c r="J28" s="177" t="s">
        <v>14</v>
      </c>
      <c r="K28" s="177"/>
      <c r="L28" s="177"/>
      <c r="M28" s="177"/>
      <c r="N28" s="177"/>
      <c r="O28" s="177"/>
      <c r="P28" s="177"/>
      <c r="Q28" s="177"/>
      <c r="R28" s="177"/>
      <c r="S28" s="181"/>
      <c r="T28" s="181"/>
      <c r="U28" s="181"/>
      <c r="V28" s="181"/>
      <c r="W28" s="181"/>
      <c r="X28" s="181"/>
      <c r="Y28" s="181"/>
      <c r="Z28" s="181"/>
      <c r="AA28" s="181"/>
      <c r="AB28" s="181"/>
      <c r="AC28" s="181"/>
      <c r="AD28" s="181"/>
      <c r="AE28" s="182"/>
    </row>
    <row r="29" spans="1:32" s="4" customFormat="1" ht="6.75" customHeight="1" x14ac:dyDescent="0.2">
      <c r="A29" s="5"/>
      <c r="B29" s="6"/>
      <c r="C29" s="6"/>
      <c r="D29" s="6"/>
      <c r="E29" s="6"/>
      <c r="F29" s="6"/>
      <c r="G29" s="8"/>
      <c r="H29" s="8"/>
      <c r="I29" s="8"/>
      <c r="J29" s="7"/>
      <c r="K29" s="13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9"/>
    </row>
    <row r="30" spans="1:32" ht="12.75" customHeight="1" thickBot="1" x14ac:dyDescent="0.25">
      <c r="A30" s="85"/>
      <c r="B30" s="85"/>
      <c r="C30" s="85"/>
      <c r="D30" s="85"/>
      <c r="E30" s="85"/>
      <c r="F30" s="85"/>
      <c r="G30" s="85"/>
      <c r="H30" s="85"/>
      <c r="I30" s="85"/>
      <c r="J30" s="85"/>
      <c r="K30" s="85"/>
      <c r="L30" s="85"/>
      <c r="M30" s="85"/>
      <c r="N30" s="85"/>
      <c r="O30" s="85"/>
      <c r="P30" s="85"/>
      <c r="Q30" s="85"/>
      <c r="R30" s="86"/>
      <c r="S30" s="86"/>
      <c r="T30" s="86"/>
      <c r="U30" s="86"/>
      <c r="V30" s="86"/>
      <c r="W30" s="86"/>
      <c r="X30" s="86"/>
      <c r="Y30" s="86"/>
      <c r="Z30" s="86"/>
      <c r="AA30" s="86"/>
      <c r="AB30" s="76"/>
      <c r="AC30" s="76"/>
    </row>
    <row r="31" spans="1:32" ht="13.5" customHeight="1" x14ac:dyDescent="0.25">
      <c r="A31" s="178" t="s">
        <v>12</v>
      </c>
      <c r="B31" s="178"/>
      <c r="C31" s="91"/>
      <c r="D31" s="91"/>
      <c r="E31" s="92"/>
      <c r="F31" s="92"/>
      <c r="G31" s="92"/>
      <c r="H31" s="92"/>
      <c r="I31" s="92"/>
      <c r="J31" s="92"/>
      <c r="K31" s="93"/>
      <c r="L31" s="92"/>
      <c r="M31" s="92"/>
      <c r="N31" s="92"/>
      <c r="O31" s="78"/>
      <c r="P31" s="78"/>
      <c r="Q31" s="78"/>
      <c r="R31" s="78"/>
      <c r="S31" s="78"/>
      <c r="T31" s="78"/>
      <c r="U31" s="78"/>
      <c r="V31" s="183" t="s">
        <v>86</v>
      </c>
      <c r="W31" s="184"/>
      <c r="X31" s="184"/>
      <c r="Y31" s="184"/>
      <c r="Z31" s="184"/>
      <c r="AA31" s="184"/>
      <c r="AB31" s="184"/>
      <c r="AC31" s="184"/>
      <c r="AD31" s="184"/>
      <c r="AE31" s="185"/>
    </row>
    <row r="32" spans="1:32" ht="13.5" customHeight="1" x14ac:dyDescent="0.25">
      <c r="A32" s="175">
        <v>1</v>
      </c>
      <c r="B32" s="176" t="s">
        <v>53</v>
      </c>
      <c r="C32" s="176"/>
      <c r="D32" s="176"/>
      <c r="E32" s="176"/>
      <c r="F32" s="176"/>
      <c r="G32" s="176"/>
      <c r="H32" s="176"/>
      <c r="I32" s="176"/>
      <c r="J32" s="94"/>
      <c r="K32" s="94"/>
      <c r="L32" s="94"/>
      <c r="M32" s="94"/>
      <c r="N32" s="19"/>
      <c r="O32" s="77"/>
      <c r="P32" s="75"/>
      <c r="Q32" s="75"/>
      <c r="R32" s="76"/>
      <c r="S32" s="87"/>
      <c r="T32" s="87"/>
      <c r="U32" s="87"/>
      <c r="V32" s="179" t="s">
        <v>87</v>
      </c>
      <c r="W32" s="142"/>
      <c r="X32" s="142"/>
      <c r="Y32" s="142"/>
      <c r="Z32" s="142"/>
      <c r="AA32" s="142"/>
      <c r="AB32" s="142"/>
      <c r="AC32" s="142"/>
      <c r="AD32" s="142"/>
      <c r="AE32" s="180"/>
    </row>
    <row r="33" spans="1:31" ht="13.5" x14ac:dyDescent="0.25">
      <c r="A33" s="175"/>
      <c r="B33" s="176"/>
      <c r="C33" s="176"/>
      <c r="D33" s="176"/>
      <c r="E33" s="176"/>
      <c r="F33" s="176"/>
      <c r="G33" s="176"/>
      <c r="H33" s="176"/>
      <c r="I33" s="176"/>
      <c r="J33" s="19"/>
      <c r="K33" s="95"/>
      <c r="L33" s="19"/>
      <c r="M33" s="19"/>
      <c r="N33" s="19"/>
      <c r="O33" s="77"/>
      <c r="P33" s="77"/>
      <c r="Q33" s="77"/>
      <c r="R33" s="77"/>
      <c r="S33" s="77"/>
      <c r="T33" s="77"/>
      <c r="U33" s="77"/>
      <c r="V33" s="179" t="s">
        <v>88</v>
      </c>
      <c r="W33" s="142"/>
      <c r="X33" s="142"/>
      <c r="Y33" s="142"/>
      <c r="Z33" s="142"/>
      <c r="AA33" s="142"/>
      <c r="AB33" s="142"/>
      <c r="AC33" s="142"/>
      <c r="AD33" s="142"/>
      <c r="AE33" s="180"/>
    </row>
    <row r="34" spans="1:31" ht="13.5" x14ac:dyDescent="0.25">
      <c r="A34" s="96">
        <v>2</v>
      </c>
      <c r="B34" s="19" t="s">
        <v>75</v>
      </c>
      <c r="C34" s="19"/>
      <c r="D34" s="19"/>
      <c r="E34" s="20"/>
      <c r="F34" s="20"/>
      <c r="G34" s="20"/>
      <c r="H34" s="20"/>
      <c r="I34" s="20"/>
      <c r="J34" s="20"/>
      <c r="K34" s="97"/>
      <c r="L34" s="20"/>
      <c r="M34" s="20"/>
      <c r="N34" s="20"/>
      <c r="O34" s="77"/>
      <c r="P34" s="76"/>
      <c r="Q34" s="76"/>
      <c r="R34" s="76"/>
      <c r="S34" s="77"/>
      <c r="T34" s="77"/>
      <c r="U34" s="77"/>
      <c r="V34" s="186"/>
      <c r="W34" s="187"/>
      <c r="X34" s="187"/>
      <c r="Y34" s="187"/>
      <c r="Z34" s="187"/>
      <c r="AA34" s="187"/>
      <c r="AB34" s="187"/>
      <c r="AC34" s="187"/>
      <c r="AD34" s="187"/>
      <c r="AE34" s="188"/>
    </row>
    <row r="35" spans="1:31" ht="13.5" x14ac:dyDescent="0.25">
      <c r="A35" s="96">
        <v>3</v>
      </c>
      <c r="B35" s="98" t="s">
        <v>57</v>
      </c>
      <c r="C35" s="19"/>
      <c r="D35" s="19"/>
      <c r="E35" s="20"/>
      <c r="F35" s="20"/>
      <c r="G35" s="20"/>
      <c r="H35" s="20"/>
      <c r="I35" s="20"/>
      <c r="J35" s="20"/>
      <c r="K35" s="97"/>
      <c r="L35" s="20"/>
      <c r="M35" s="20"/>
      <c r="N35" s="20"/>
      <c r="O35" s="76"/>
      <c r="P35" s="76"/>
      <c r="Q35" s="76"/>
      <c r="R35" s="76"/>
      <c r="S35" s="88"/>
      <c r="T35" s="88"/>
      <c r="U35" s="88"/>
      <c r="V35" s="179"/>
      <c r="W35" s="142"/>
      <c r="X35" s="142"/>
      <c r="Y35" s="142"/>
      <c r="Z35" s="142"/>
      <c r="AA35" s="142"/>
      <c r="AB35" s="142"/>
      <c r="AC35" s="142"/>
      <c r="AD35" s="142"/>
      <c r="AE35" s="180"/>
    </row>
    <row r="36" spans="1:31" ht="13.5" x14ac:dyDescent="0.25">
      <c r="A36" s="96">
        <v>4</v>
      </c>
      <c r="B36" s="19" t="s">
        <v>13</v>
      </c>
      <c r="C36" s="20"/>
      <c r="D36" s="20"/>
      <c r="E36" s="20"/>
      <c r="F36" s="20"/>
      <c r="G36" s="20"/>
      <c r="H36" s="20"/>
      <c r="I36" s="20"/>
      <c r="J36" s="20"/>
      <c r="K36" s="97"/>
      <c r="L36" s="20"/>
      <c r="M36" s="20"/>
      <c r="N36" s="20"/>
      <c r="O36" s="77"/>
      <c r="P36" s="77"/>
      <c r="Q36" s="77"/>
      <c r="R36" s="77"/>
      <c r="S36" s="77"/>
      <c r="T36" s="77"/>
      <c r="U36" s="77"/>
      <c r="V36" s="179" t="s">
        <v>89</v>
      </c>
      <c r="W36" s="142"/>
      <c r="X36" s="142"/>
      <c r="Y36" s="142"/>
      <c r="Z36" s="142"/>
      <c r="AA36" s="142"/>
      <c r="AB36" s="142"/>
      <c r="AC36" s="142"/>
      <c r="AD36" s="142"/>
      <c r="AE36" s="180"/>
    </row>
    <row r="37" spans="1:31" ht="13.5" x14ac:dyDescent="0.25">
      <c r="A37" s="84" t="s">
        <v>107</v>
      </c>
      <c r="B37" s="19" t="s">
        <v>145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76"/>
      <c r="P37" s="76"/>
      <c r="Q37" s="76"/>
      <c r="R37" s="76"/>
      <c r="S37" s="77"/>
      <c r="T37" s="77"/>
      <c r="U37" s="77"/>
      <c r="V37" s="169"/>
      <c r="W37" s="170"/>
      <c r="X37" s="170"/>
      <c r="Y37" s="170"/>
      <c r="Z37" s="170"/>
      <c r="AA37" s="170"/>
      <c r="AB37" s="170"/>
      <c r="AC37" s="170"/>
      <c r="AD37" s="170"/>
      <c r="AE37" s="171"/>
    </row>
    <row r="38" spans="1:31" ht="14.25" thickBot="1" x14ac:dyDescent="0.25">
      <c r="A38" s="84" t="s">
        <v>148</v>
      </c>
      <c r="B38" s="100" t="s">
        <v>106</v>
      </c>
      <c r="O38" s="4"/>
      <c r="P38" s="4"/>
      <c r="Q38" s="4"/>
      <c r="R38" s="76"/>
      <c r="S38" s="89"/>
      <c r="T38" s="89"/>
      <c r="U38" s="89"/>
      <c r="V38" s="172"/>
      <c r="W38" s="173"/>
      <c r="X38" s="173"/>
      <c r="Y38" s="173"/>
      <c r="Z38" s="173"/>
      <c r="AA38" s="173"/>
      <c r="AB38" s="173"/>
      <c r="AC38" s="173"/>
      <c r="AD38" s="173"/>
      <c r="AE38" s="174"/>
    </row>
    <row r="39" spans="1:31" x14ac:dyDescent="0.2">
      <c r="R39" s="76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76"/>
    </row>
  </sheetData>
  <mergeCells count="72">
    <mergeCell ref="V38:AE38"/>
    <mergeCell ref="B12:C12"/>
    <mergeCell ref="V34:AE34"/>
    <mergeCell ref="V35:AE35"/>
    <mergeCell ref="V36:AE36"/>
    <mergeCell ref="V37:AE37"/>
    <mergeCell ref="A31:B31"/>
    <mergeCell ref="V31:AE31"/>
    <mergeCell ref="B18:C18"/>
    <mergeCell ref="B19:C19"/>
    <mergeCell ref="B20:C20"/>
    <mergeCell ref="A21:E21"/>
    <mergeCell ref="A23:AE23"/>
    <mergeCell ref="B24:E24"/>
    <mergeCell ref="F24:I24"/>
    <mergeCell ref="K24:R24"/>
    <mergeCell ref="A32:A33"/>
    <mergeCell ref="B32:I33"/>
    <mergeCell ref="V32:AE32"/>
    <mergeCell ref="V33:AE33"/>
    <mergeCell ref="B25:AE25"/>
    <mergeCell ref="A26:A28"/>
    <mergeCell ref="B26:C26"/>
    <mergeCell ref="D26:I26"/>
    <mergeCell ref="J26:R27"/>
    <mergeCell ref="S26:AE27"/>
    <mergeCell ref="B27:C27"/>
    <mergeCell ref="D27:I27"/>
    <mergeCell ref="B28:C28"/>
    <mergeCell ref="D28:I28"/>
    <mergeCell ref="J28:R28"/>
    <mergeCell ref="S28:AE28"/>
    <mergeCell ref="B13:C13"/>
    <mergeCell ref="B14:C14"/>
    <mergeCell ref="B15:C15"/>
    <mergeCell ref="B16:C16"/>
    <mergeCell ref="B17:C17"/>
    <mergeCell ref="S24:AE24"/>
    <mergeCell ref="B11:C11"/>
    <mergeCell ref="K8:AB8"/>
    <mergeCell ref="AC8:AC10"/>
    <mergeCell ref="AD8:AD10"/>
    <mergeCell ref="AE8:AE10"/>
    <mergeCell ref="G9:G10"/>
    <mergeCell ref="J9:J10"/>
    <mergeCell ref="K9:L9"/>
    <mergeCell ref="M9:N9"/>
    <mergeCell ref="O9:P9"/>
    <mergeCell ref="Q9:R9"/>
    <mergeCell ref="S9:T9"/>
    <mergeCell ref="U9:V9"/>
    <mergeCell ref="W9:X9"/>
    <mergeCell ref="Y9:Z9"/>
    <mergeCell ref="AA9:AB9"/>
    <mergeCell ref="A5:C5"/>
    <mergeCell ref="D5:J5"/>
    <mergeCell ref="A6:C6"/>
    <mergeCell ref="D6:J6"/>
    <mergeCell ref="A8:A10"/>
    <mergeCell ref="B8:C10"/>
    <mergeCell ref="D8:D10"/>
    <mergeCell ref="E8:E10"/>
    <mergeCell ref="F8:F10"/>
    <mergeCell ref="G8:J8"/>
    <mergeCell ref="H9:H10"/>
    <mergeCell ref="I9:I10"/>
    <mergeCell ref="A1:C1"/>
    <mergeCell ref="D1:W1"/>
    <mergeCell ref="A3:C3"/>
    <mergeCell ref="D3:J3"/>
    <mergeCell ref="A4:C4"/>
    <mergeCell ref="D4:J4"/>
  </mergeCells>
  <conditionalFormatting sqref="H11:H20">
    <cfRule type="cellIs" dxfId="35" priority="4" stopIfTrue="1" operator="lessThan">
      <formula>155</formula>
    </cfRule>
  </conditionalFormatting>
  <conditionalFormatting sqref="H11:H20">
    <cfRule type="cellIs" dxfId="34" priority="3" stopIfTrue="1" operator="lessThan">
      <formula>155.01</formula>
    </cfRule>
  </conditionalFormatting>
  <conditionalFormatting sqref="H17:H20">
    <cfRule type="cellIs" dxfId="33" priority="2" stopIfTrue="1" operator="lessThan">
      <formula>155</formula>
    </cfRule>
  </conditionalFormatting>
  <conditionalFormatting sqref="H17:H20">
    <cfRule type="cellIs" dxfId="32" priority="1" stopIfTrue="1" operator="lessThan">
      <formula>155.01</formula>
    </cfRule>
  </conditionalFormatting>
  <dataValidations count="1">
    <dataValidation type="list" allowBlank="1" showInputMessage="1" showErrorMessage="1" sqref="D11:D20">
      <formula1>$AF$11:$AF$15</formula1>
    </dataValidation>
  </dataValidations>
  <pageMargins left="0.70866141732283472" right="0.70866141732283472" top="0.74803149606299213" bottom="0.74803149606299213" header="0.31496062992125984" footer="0.31496062992125984"/>
  <pageSetup paperSize="9" scale="46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O39"/>
  <sheetViews>
    <sheetView topLeftCell="A10" workbookViewId="0">
      <selection activeCell="Y9" sqref="Y9:Z9"/>
    </sheetView>
  </sheetViews>
  <sheetFormatPr defaultColWidth="9.140625" defaultRowHeight="12.75" x14ac:dyDescent="0.2"/>
  <cols>
    <col min="1" max="1" width="4.5703125" style="2" customWidth="1"/>
    <col min="2" max="2" width="36.28515625" style="2" customWidth="1"/>
    <col min="3" max="3" width="6.140625" style="2" customWidth="1"/>
    <col min="4" max="4" width="12.85546875" style="2" customWidth="1"/>
    <col min="5" max="6" width="11" style="2" customWidth="1"/>
    <col min="7" max="7" width="13.7109375" style="2" customWidth="1"/>
    <col min="8" max="8" width="11.5703125" style="2" customWidth="1"/>
    <col min="9" max="10" width="8.28515625" style="2" customWidth="1"/>
    <col min="11" max="11" width="8.85546875" style="2" bestFit="1" customWidth="1"/>
    <col min="12" max="12" width="5.7109375" style="2" customWidth="1"/>
    <col min="13" max="13" width="8.85546875" style="2" bestFit="1" customWidth="1"/>
    <col min="14" max="14" width="5.7109375" style="2" customWidth="1"/>
    <col min="15" max="15" width="8.85546875" style="2" bestFit="1" customWidth="1"/>
    <col min="16" max="16" width="5.7109375" style="2" customWidth="1"/>
    <col min="17" max="17" width="8.85546875" style="2" bestFit="1" customWidth="1"/>
    <col min="18" max="18" width="6.140625" style="2" customWidth="1"/>
    <col min="19" max="19" width="6.85546875" style="2" bestFit="1" customWidth="1"/>
    <col min="20" max="20" width="5.7109375" style="14" customWidth="1"/>
    <col min="21" max="21" width="8.85546875" style="2" bestFit="1" customWidth="1"/>
    <col min="22" max="22" width="5.7109375" style="2" customWidth="1"/>
    <col min="23" max="23" width="8.85546875" style="2" bestFit="1" customWidth="1"/>
    <col min="24" max="24" width="6" style="2" customWidth="1"/>
    <col min="25" max="25" width="8.85546875" style="2" bestFit="1" customWidth="1"/>
    <col min="26" max="26" width="6" style="2" customWidth="1"/>
    <col min="27" max="27" width="8.85546875" style="2" bestFit="1" customWidth="1"/>
    <col min="28" max="28" width="5.7109375" style="2" customWidth="1"/>
    <col min="29" max="29" width="7.7109375" style="2" customWidth="1"/>
    <col min="30" max="30" width="10" style="2" customWidth="1"/>
    <col min="31" max="31" width="17.7109375" style="2" customWidth="1"/>
    <col min="32" max="32" width="9.140625" style="2"/>
    <col min="33" max="34" width="6.42578125" style="2" customWidth="1"/>
    <col min="35" max="35" width="6.42578125" style="2" bestFit="1" customWidth="1"/>
    <col min="36" max="36" width="5.5703125" style="2" customWidth="1"/>
    <col min="37" max="37" width="6.42578125" style="2" customWidth="1"/>
    <col min="38" max="39" width="5.5703125" style="2" customWidth="1"/>
    <col min="40" max="41" width="9.140625" style="2" customWidth="1"/>
    <col min="42" max="16384" width="9.140625" style="2"/>
  </cols>
  <sheetData>
    <row r="1" spans="1:41" s="1" customFormat="1" ht="18" x14ac:dyDescent="0.3">
      <c r="A1" s="142" t="s">
        <v>118</v>
      </c>
      <c r="B1" s="142"/>
      <c r="C1" s="142"/>
      <c r="D1" s="143" t="s">
        <v>142</v>
      </c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  <c r="S1" s="143"/>
      <c r="T1" s="143"/>
      <c r="U1" s="143"/>
      <c r="V1" s="143"/>
      <c r="W1" s="143"/>
      <c r="X1" s="39"/>
      <c r="Y1" s="39"/>
      <c r="Z1" s="39"/>
      <c r="AA1" s="39"/>
      <c r="AB1" s="39"/>
      <c r="AC1" s="39"/>
      <c r="AD1" s="39"/>
      <c r="AE1" s="39"/>
    </row>
    <row r="2" spans="1:41" s="1" customFormat="1" ht="15" customHeight="1" thickBot="1" x14ac:dyDescent="0.35">
      <c r="A2" s="40"/>
      <c r="B2" s="40"/>
      <c r="C2" s="40"/>
      <c r="D2" s="41"/>
      <c r="E2" s="41"/>
      <c r="F2" s="41"/>
      <c r="G2" s="41"/>
      <c r="H2" s="41"/>
      <c r="I2" s="41"/>
      <c r="J2" s="41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39"/>
      <c r="Y2" s="39"/>
      <c r="Z2" s="39"/>
      <c r="AA2" s="39"/>
      <c r="AB2" s="39"/>
      <c r="AC2" s="39"/>
      <c r="AD2" s="39"/>
      <c r="AE2" s="39"/>
    </row>
    <row r="3" spans="1:41" s="1" customFormat="1" ht="15" customHeight="1" thickBot="1" x14ac:dyDescent="0.35">
      <c r="A3" s="137" t="s">
        <v>23</v>
      </c>
      <c r="B3" s="138"/>
      <c r="C3" s="139"/>
      <c r="D3" s="144" t="s">
        <v>119</v>
      </c>
      <c r="E3" s="145"/>
      <c r="F3" s="145"/>
      <c r="G3" s="145"/>
      <c r="H3" s="145"/>
      <c r="I3" s="145"/>
      <c r="J3" s="146"/>
      <c r="K3" s="43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</row>
    <row r="4" spans="1:41" s="1" customFormat="1" ht="15" customHeight="1" thickBot="1" x14ac:dyDescent="0.35">
      <c r="A4" s="137" t="s">
        <v>56</v>
      </c>
      <c r="B4" s="138"/>
      <c r="C4" s="139"/>
      <c r="D4" s="144"/>
      <c r="E4" s="145"/>
      <c r="F4" s="145"/>
      <c r="G4" s="145"/>
      <c r="H4" s="145"/>
      <c r="I4" s="145"/>
      <c r="J4" s="146"/>
      <c r="K4" s="43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</row>
    <row r="5" spans="1:41" s="1" customFormat="1" ht="15" customHeight="1" thickBot="1" x14ac:dyDescent="0.35">
      <c r="A5" s="140" t="s">
        <v>30</v>
      </c>
      <c r="B5" s="141"/>
      <c r="C5" s="141"/>
      <c r="D5" s="147"/>
      <c r="E5" s="148"/>
      <c r="F5" s="148"/>
      <c r="G5" s="148"/>
      <c r="H5" s="148"/>
      <c r="I5" s="148"/>
      <c r="J5" s="149"/>
      <c r="K5" s="43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</row>
    <row r="6" spans="1:41" s="1" customFormat="1" ht="15" customHeight="1" thickBot="1" x14ac:dyDescent="0.35">
      <c r="A6" s="137" t="s">
        <v>31</v>
      </c>
      <c r="B6" s="138"/>
      <c r="C6" s="138"/>
      <c r="D6" s="134" t="s">
        <v>120</v>
      </c>
      <c r="E6" s="135"/>
      <c r="F6" s="135"/>
      <c r="G6" s="135"/>
      <c r="H6" s="135"/>
      <c r="I6" s="135"/>
      <c r="J6" s="136"/>
      <c r="K6" s="43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</row>
    <row r="7" spans="1:41" s="1" customFormat="1" ht="18.75" thickBot="1" x14ac:dyDescent="0.35">
      <c r="A7" s="16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</row>
    <row r="8" spans="1:41" ht="15.75" customHeight="1" x14ac:dyDescent="0.2">
      <c r="A8" s="122" t="s">
        <v>0</v>
      </c>
      <c r="B8" s="150" t="s">
        <v>146</v>
      </c>
      <c r="C8" s="163"/>
      <c r="D8" s="166" t="s">
        <v>35</v>
      </c>
      <c r="E8" s="150" t="s">
        <v>36</v>
      </c>
      <c r="F8" s="125" t="s">
        <v>84</v>
      </c>
      <c r="G8" s="160" t="s">
        <v>1</v>
      </c>
      <c r="H8" s="161"/>
      <c r="I8" s="161"/>
      <c r="J8" s="162"/>
      <c r="K8" s="157" t="s">
        <v>2</v>
      </c>
      <c r="L8" s="158"/>
      <c r="M8" s="158"/>
      <c r="N8" s="158"/>
      <c r="O8" s="158"/>
      <c r="P8" s="158"/>
      <c r="Q8" s="158"/>
      <c r="R8" s="158"/>
      <c r="S8" s="158"/>
      <c r="T8" s="158"/>
      <c r="U8" s="158"/>
      <c r="V8" s="158"/>
      <c r="W8" s="158"/>
      <c r="X8" s="158"/>
      <c r="Y8" s="158"/>
      <c r="Z8" s="158"/>
      <c r="AA8" s="158"/>
      <c r="AB8" s="159"/>
      <c r="AC8" s="119" t="s">
        <v>85</v>
      </c>
      <c r="AD8" s="122" t="s">
        <v>39</v>
      </c>
      <c r="AE8" s="125" t="s">
        <v>33</v>
      </c>
    </row>
    <row r="9" spans="1:41" ht="56.25" customHeight="1" x14ac:dyDescent="0.2">
      <c r="A9" s="123"/>
      <c r="B9" s="151"/>
      <c r="C9" s="164"/>
      <c r="D9" s="167"/>
      <c r="E9" s="151"/>
      <c r="F9" s="126"/>
      <c r="G9" s="153" t="s">
        <v>34</v>
      </c>
      <c r="H9" s="155" t="s">
        <v>139</v>
      </c>
      <c r="I9" s="155" t="s">
        <v>90</v>
      </c>
      <c r="J9" s="132" t="s">
        <v>27</v>
      </c>
      <c r="K9" s="131" t="s">
        <v>29</v>
      </c>
      <c r="L9" s="129"/>
      <c r="M9" s="129" t="s">
        <v>28</v>
      </c>
      <c r="N9" s="129"/>
      <c r="O9" s="129" t="s">
        <v>18</v>
      </c>
      <c r="P9" s="129"/>
      <c r="Q9" s="129" t="s">
        <v>15</v>
      </c>
      <c r="R9" s="129"/>
      <c r="S9" s="129" t="s">
        <v>3</v>
      </c>
      <c r="T9" s="129"/>
      <c r="U9" s="129" t="s">
        <v>17</v>
      </c>
      <c r="V9" s="129"/>
      <c r="W9" s="129" t="s">
        <v>19</v>
      </c>
      <c r="X9" s="129"/>
      <c r="Y9" s="129" t="s">
        <v>147</v>
      </c>
      <c r="Z9" s="129"/>
      <c r="AA9" s="129" t="s">
        <v>16</v>
      </c>
      <c r="AB9" s="130"/>
      <c r="AC9" s="120"/>
      <c r="AD9" s="123"/>
      <c r="AE9" s="126"/>
      <c r="AG9" s="21" t="s">
        <v>49</v>
      </c>
      <c r="AH9" s="21" t="s">
        <v>50</v>
      </c>
      <c r="AI9" s="21" t="s">
        <v>46</v>
      </c>
      <c r="AJ9" s="21" t="s">
        <v>45</v>
      </c>
      <c r="AK9" s="21" t="s">
        <v>48</v>
      </c>
      <c r="AL9" s="21" t="s">
        <v>51</v>
      </c>
      <c r="AM9" s="4" t="s">
        <v>79</v>
      </c>
      <c r="AN9" s="21" t="s">
        <v>47</v>
      </c>
      <c r="AO9" s="22" t="s">
        <v>52</v>
      </c>
    </row>
    <row r="10" spans="1:41" ht="15" customHeight="1" thickBot="1" x14ac:dyDescent="0.25">
      <c r="A10" s="124"/>
      <c r="B10" s="152"/>
      <c r="C10" s="165"/>
      <c r="D10" s="168"/>
      <c r="E10" s="152"/>
      <c r="F10" s="127"/>
      <c r="G10" s="154"/>
      <c r="H10" s="156"/>
      <c r="I10" s="156"/>
      <c r="J10" s="133"/>
      <c r="K10" s="51" t="s">
        <v>21</v>
      </c>
      <c r="L10" s="52" t="s">
        <v>22</v>
      </c>
      <c r="M10" s="52" t="s">
        <v>21</v>
      </c>
      <c r="N10" s="52" t="s">
        <v>22</v>
      </c>
      <c r="O10" s="52" t="s">
        <v>21</v>
      </c>
      <c r="P10" s="52" t="s">
        <v>22</v>
      </c>
      <c r="Q10" s="52" t="s">
        <v>21</v>
      </c>
      <c r="R10" s="52" t="s">
        <v>22</v>
      </c>
      <c r="S10" s="52" t="s">
        <v>21</v>
      </c>
      <c r="T10" s="53" t="s">
        <v>22</v>
      </c>
      <c r="U10" s="52" t="s">
        <v>21</v>
      </c>
      <c r="V10" s="52" t="s">
        <v>22</v>
      </c>
      <c r="W10" s="52" t="s">
        <v>21</v>
      </c>
      <c r="X10" s="52" t="s">
        <v>22</v>
      </c>
      <c r="Y10" s="52" t="s">
        <v>21</v>
      </c>
      <c r="Z10" s="52" t="s">
        <v>22</v>
      </c>
      <c r="AA10" s="52" t="s">
        <v>21</v>
      </c>
      <c r="AB10" s="74" t="s">
        <v>22</v>
      </c>
      <c r="AC10" s="121"/>
      <c r="AD10" s="124"/>
      <c r="AE10" s="127"/>
      <c r="AG10" s="23">
        <v>0.1</v>
      </c>
      <c r="AH10" s="23">
        <v>1.4E-2</v>
      </c>
      <c r="AI10" s="23">
        <v>0.14000000000000001</v>
      </c>
      <c r="AJ10" s="23">
        <v>8.0000000000000002E-3</v>
      </c>
      <c r="AK10" s="23">
        <v>0.03</v>
      </c>
      <c r="AL10" s="23">
        <v>0.01</v>
      </c>
      <c r="AM10" s="42">
        <v>2.5000000000000001E-3</v>
      </c>
      <c r="AN10" s="23">
        <v>4.7500000000000001E-2</v>
      </c>
      <c r="AO10" s="21">
        <v>200</v>
      </c>
    </row>
    <row r="11" spans="1:41" s="4" customFormat="1" ht="25.5" x14ac:dyDescent="0.2">
      <c r="A11" s="55" t="s">
        <v>4</v>
      </c>
      <c r="B11" s="128"/>
      <c r="C11" s="128"/>
      <c r="D11" s="56"/>
      <c r="E11" s="57"/>
      <c r="F11" s="65"/>
      <c r="G11" s="68"/>
      <c r="H11" s="58">
        <f t="shared" ref="H11:H20" si="0">ROUNDDOWN(G11/100*E11,2)</f>
        <v>0</v>
      </c>
      <c r="I11" s="58"/>
      <c r="J11" s="69" t="str">
        <f t="shared" ref="J11:J20" si="1">IF(D11="DoBPŠ",(IF(H11-I11&lt;=0,0,H11-I11)),"-")</f>
        <v>-</v>
      </c>
      <c r="K11" s="72">
        <f>IF(F11=621,IF($D11="DoBPŠ",(ROUNDDOWN($J11*L11,2)),(ROUNDDOWN($H11*L11,2))),0)</f>
        <v>0</v>
      </c>
      <c r="L11" s="59" t="str">
        <f t="shared" ref="L11:L17" si="2">IF($D11="DoBPŠ",(IF($H11&lt;=$AO$10,0%,0%)),(IF($D11="DoPČ-N",$AG$10,(IF($D11="DoVP-N",$AG$10,(IF($D11="DoPČ",$AG$10,(IF($D11="DoVP",$AG$10,"ERROR")))))))))</f>
        <v>ERROR</v>
      </c>
      <c r="M11" s="58">
        <f>IF(F11=623,IF($D11="DoBPŠ",(ROUNDDOWN($J11*N11,2)),(ROUNDDOWN($H11*N11,2))),0)</f>
        <v>0</v>
      </c>
      <c r="N11" s="59" t="str">
        <f t="shared" ref="N11:N17" si="3">IF($D11="DoBPŠ",(IF($H11&lt;=$AO$10,0%,0%)),(IF($D11="DoPČ-N",$AG$10,(IF($D11="DoVP-N",$AG$10,(IF($D11="DoPČ",$AG$10,(IF($D11="DoVP",$AG$10,"ERROR")))))))))</f>
        <v>ERROR</v>
      </c>
      <c r="O11" s="58" t="e">
        <f t="shared" ref="O11:O17" si="4">IF($D11="DoBPŠ",(ROUNDDOWN($J11*P11,2)),(ROUNDDOWN($H11*P11,2)))</f>
        <v>#VALUE!</v>
      </c>
      <c r="P11" s="59" t="str">
        <f t="shared" ref="P11:P17" si="5">IF($D11="DoBPŠ",(IF($H11&lt;=$AO$10,0%,0%)),(IF($D11="DoPČ-N",0%,(IF($D11="DoVP-N",0%,(IF($D11="DoPČ",$AH$10,(IF($D11="DoVP",$AH$10,"ERROR")))))))))</f>
        <v>ERROR</v>
      </c>
      <c r="Q11" s="58" t="e">
        <f t="shared" ref="Q11:Q16" si="6">IF($D11="DoBPŠ",(ROUNDDOWN($J11*R11,2)),(ROUNDDOWN($H11*R11,2)))</f>
        <v>#VALUE!</v>
      </c>
      <c r="R11" s="59" t="str">
        <f t="shared" ref="R11:R17" si="7">IF($D11="DoBPŠ",(IF($H11&lt;=$AO$10,0%,$AI$10)),(IF($D11="DoPČ-N",$AI$10,(IF($D11="DoVP-N",$AI$10,(IF($D11="DoPČ",$AI$10,(IF($D11="DoVP",$AI$10,"ERROR")))))))))</f>
        <v>ERROR</v>
      </c>
      <c r="S11" s="58">
        <f t="shared" ref="S11:S17" si="8">ROUNDDOWN(H11*T11,2)</f>
        <v>0</v>
      </c>
      <c r="T11" s="60">
        <f t="shared" ref="T11:T17" si="9">$AJ$10</f>
        <v>8.0000000000000002E-3</v>
      </c>
      <c r="U11" s="58" t="e">
        <f t="shared" ref="U11:U20" si="10">IF($D11="DoBPŠ",(ROUNDDOWN($J11*V11,2)),(ROUNDDOWN($H11*V11,2)))</f>
        <v>#VALUE!</v>
      </c>
      <c r="V11" s="59" t="str">
        <f t="shared" ref="V11:V17" si="11">IF($D11="DoBPŠ",(IF($H11&lt;=$AO$10,0%,$AK$10)),(IF($D11="DoPČ-N",$AK$10,(IF($D11="DoVP-N",$AK$10,(IF($D11="DoPČ",$AK$10,(IF($D11="DoVP",$AK$10,"ERROR")))))))))</f>
        <v>ERROR</v>
      </c>
      <c r="W11" s="58" t="e">
        <f t="shared" ref="W11:W17" si="12">IF($D11="DoBPŠ",(ROUNDDOWN($J11*X11,2)),(ROUNDDOWN($H11*X11,2)))</f>
        <v>#VALUE!</v>
      </c>
      <c r="X11" s="59" t="str">
        <f t="shared" ref="X11:X17" si="13">IF($D11="DoBPŠ",(IF($H11&lt;=$AO$10,0%,0%)),(IF($D11="DoPČ-N",0%,(IF($D11="DoVP-N",0%,(IF($D11="DoPČ",$AL$10,(IF($D11="DoVP",$AL$10,"ERROR")))))))))</f>
        <v>ERROR</v>
      </c>
      <c r="Y11" s="58" t="e">
        <f>IF($D11="DoBPŠ",(ROUNDDOWN($J11*Z11,2)),(ROUNDDOWN($H11*Z11,2)))</f>
        <v>#VALUE!</v>
      </c>
      <c r="Z11" s="59" t="str">
        <f>IF($D11="DoBPŠ",(IF($H11&lt;=$AO$10,0%,0%)),(IF($D11="DoPČ-N",0%,(IF($D11="DoVP-N",0%,(IF($D11="DoPČ",$AM$10,(IF($D11="DoVP",$AM$10,"ERROR")))))))))</f>
        <v>ERROR</v>
      </c>
      <c r="AA11" s="58" t="e">
        <f t="shared" ref="AA11:AA17" si="14">IF($D11="DoBPŠ",(ROUNDDOWN($J11*AB11,2)),(ROUNDDOWN($H11*AB11,2)))</f>
        <v>#VALUE!</v>
      </c>
      <c r="AB11" s="73" t="str">
        <f t="shared" ref="AB11:AB17" si="15">IF($D11="DoBPŠ",(IF($H11&lt;=$AO$10,0%,$AN$10)),(IF($D11="DoPČ-N",$AN$10,(IF($D11="DoVP-N",$AN$10,(IF($D11="DoPČ",$AN$10,(IF($D11="DoVP",$AN$10,"ERROR")))))))))</f>
        <v>ERROR</v>
      </c>
      <c r="AC11" s="79"/>
      <c r="AD11" s="82" t="e">
        <f>ROUNDDOWN(H11+S11+Q11+AA11+U11+K11+M11+O11+W11+Y11,2)</f>
        <v>#VALUE!</v>
      </c>
      <c r="AE11" s="61"/>
      <c r="AF11" s="37" t="s">
        <v>55</v>
      </c>
    </row>
    <row r="12" spans="1:41" s="4" customFormat="1" ht="25.5" x14ac:dyDescent="0.2">
      <c r="A12" s="10" t="s">
        <v>5</v>
      </c>
      <c r="B12" s="118"/>
      <c r="C12" s="118"/>
      <c r="D12" s="12"/>
      <c r="E12" s="15"/>
      <c r="F12" s="46"/>
      <c r="G12" s="47"/>
      <c r="H12" s="3">
        <f t="shared" si="0"/>
        <v>0</v>
      </c>
      <c r="I12" s="3"/>
      <c r="J12" s="48" t="str">
        <f t="shared" si="1"/>
        <v>-</v>
      </c>
      <c r="K12" s="49">
        <f t="shared" ref="K12:K20" si="16">IF(F12=621,IF($D12="DoBPŠ",(ROUNDDOWN($J12*L12,2)),(ROUNDDOWN($H12*L12,2))),0)</f>
        <v>0</v>
      </c>
      <c r="L12" s="24" t="str">
        <f t="shared" si="2"/>
        <v>ERROR</v>
      </c>
      <c r="M12" s="3">
        <f t="shared" ref="M12:M20" si="17">IF(F12=623,IF($D12="DoBPŠ",(ROUNDDOWN($J12*N12,2)),(ROUNDDOWN($H12*N12,2))),0)</f>
        <v>0</v>
      </c>
      <c r="N12" s="24" t="str">
        <f t="shared" si="3"/>
        <v>ERROR</v>
      </c>
      <c r="O12" s="3" t="e">
        <f t="shared" si="4"/>
        <v>#VALUE!</v>
      </c>
      <c r="P12" s="24" t="str">
        <f t="shared" si="5"/>
        <v>ERROR</v>
      </c>
      <c r="Q12" s="3" t="e">
        <f t="shared" si="6"/>
        <v>#VALUE!</v>
      </c>
      <c r="R12" s="24" t="str">
        <f t="shared" si="7"/>
        <v>ERROR</v>
      </c>
      <c r="S12" s="3">
        <f t="shared" si="8"/>
        <v>0</v>
      </c>
      <c r="T12" s="17">
        <f t="shared" si="9"/>
        <v>8.0000000000000002E-3</v>
      </c>
      <c r="U12" s="3" t="e">
        <f t="shared" si="10"/>
        <v>#VALUE!</v>
      </c>
      <c r="V12" s="24" t="str">
        <f t="shared" si="11"/>
        <v>ERROR</v>
      </c>
      <c r="W12" s="3" t="e">
        <f t="shared" si="12"/>
        <v>#VALUE!</v>
      </c>
      <c r="X12" s="24" t="str">
        <f t="shared" si="13"/>
        <v>ERROR</v>
      </c>
      <c r="Y12" s="3" t="e">
        <f t="shared" ref="Y12:Y20" si="18">IF($D12="DoBPŠ",(ROUNDDOWN($J12*Z12,2)),(ROUNDDOWN($H12*Z12,2)))</f>
        <v>#VALUE!</v>
      </c>
      <c r="Z12" s="24" t="str">
        <f t="shared" ref="Z12:Z20" si="19">IF($D12="DoBPŠ",(IF($H12&lt;=$AO$10,0%,0%)),(IF($D12="DoPČ-N",0%,(IF($D12="DoVP-N",0%,(IF($D12="DoPČ",$AM$10,(IF($D12="DoVP",$AM$10,"ERROR")))))))))</f>
        <v>ERROR</v>
      </c>
      <c r="AA12" s="3" t="e">
        <f t="shared" si="14"/>
        <v>#VALUE!</v>
      </c>
      <c r="AB12" s="50" t="str">
        <f t="shared" si="15"/>
        <v>ERROR</v>
      </c>
      <c r="AC12" s="80"/>
      <c r="AD12" s="83" t="e">
        <f t="shared" ref="AD12:AD20" si="20">ROUNDDOWN(H12+S12+Q12+AA12+U12+K12+M12+O12+W12+Y12,2)</f>
        <v>#VALUE!</v>
      </c>
      <c r="AE12" s="11"/>
      <c r="AF12" s="37" t="s">
        <v>44</v>
      </c>
    </row>
    <row r="13" spans="1:41" s="4" customFormat="1" ht="25.5" x14ac:dyDescent="0.2">
      <c r="A13" s="10" t="s">
        <v>6</v>
      </c>
      <c r="B13" s="118"/>
      <c r="C13" s="118"/>
      <c r="D13" s="12"/>
      <c r="E13" s="15"/>
      <c r="F13" s="46"/>
      <c r="G13" s="47"/>
      <c r="H13" s="3">
        <f t="shared" si="0"/>
        <v>0</v>
      </c>
      <c r="I13" s="3"/>
      <c r="J13" s="48" t="str">
        <f t="shared" si="1"/>
        <v>-</v>
      </c>
      <c r="K13" s="49">
        <f t="shared" si="16"/>
        <v>0</v>
      </c>
      <c r="L13" s="24" t="str">
        <f t="shared" si="2"/>
        <v>ERROR</v>
      </c>
      <c r="M13" s="3">
        <f t="shared" si="17"/>
        <v>0</v>
      </c>
      <c r="N13" s="24" t="str">
        <f t="shared" si="3"/>
        <v>ERROR</v>
      </c>
      <c r="O13" s="3" t="e">
        <f t="shared" si="4"/>
        <v>#VALUE!</v>
      </c>
      <c r="P13" s="24" t="str">
        <f t="shared" si="5"/>
        <v>ERROR</v>
      </c>
      <c r="Q13" s="3" t="e">
        <f t="shared" si="6"/>
        <v>#VALUE!</v>
      </c>
      <c r="R13" s="24" t="str">
        <f t="shared" si="7"/>
        <v>ERROR</v>
      </c>
      <c r="S13" s="3">
        <f t="shared" si="8"/>
        <v>0</v>
      </c>
      <c r="T13" s="17">
        <f t="shared" si="9"/>
        <v>8.0000000000000002E-3</v>
      </c>
      <c r="U13" s="3" t="e">
        <f t="shared" si="10"/>
        <v>#VALUE!</v>
      </c>
      <c r="V13" s="24" t="str">
        <f t="shared" si="11"/>
        <v>ERROR</v>
      </c>
      <c r="W13" s="3" t="e">
        <f t="shared" si="12"/>
        <v>#VALUE!</v>
      </c>
      <c r="X13" s="24" t="str">
        <f t="shared" si="13"/>
        <v>ERROR</v>
      </c>
      <c r="Y13" s="3" t="e">
        <f t="shared" si="18"/>
        <v>#VALUE!</v>
      </c>
      <c r="Z13" s="24" t="str">
        <f t="shared" si="19"/>
        <v>ERROR</v>
      </c>
      <c r="AA13" s="3" t="e">
        <f t="shared" si="14"/>
        <v>#VALUE!</v>
      </c>
      <c r="AB13" s="50" t="str">
        <f t="shared" si="15"/>
        <v>ERROR</v>
      </c>
      <c r="AC13" s="80"/>
      <c r="AD13" s="83" t="e">
        <f t="shared" si="20"/>
        <v>#VALUE!</v>
      </c>
      <c r="AE13" s="11"/>
      <c r="AF13" s="37" t="s">
        <v>20</v>
      </c>
    </row>
    <row r="14" spans="1:41" s="4" customFormat="1" ht="25.5" x14ac:dyDescent="0.2">
      <c r="A14" s="10" t="s">
        <v>7</v>
      </c>
      <c r="B14" s="118"/>
      <c r="C14" s="118"/>
      <c r="D14" s="12"/>
      <c r="E14" s="15"/>
      <c r="F14" s="46"/>
      <c r="G14" s="47"/>
      <c r="H14" s="3">
        <f t="shared" si="0"/>
        <v>0</v>
      </c>
      <c r="I14" s="3"/>
      <c r="J14" s="48" t="str">
        <f t="shared" si="1"/>
        <v>-</v>
      </c>
      <c r="K14" s="49">
        <f t="shared" si="16"/>
        <v>0</v>
      </c>
      <c r="L14" s="24" t="str">
        <f t="shared" si="2"/>
        <v>ERROR</v>
      </c>
      <c r="M14" s="3">
        <f t="shared" si="17"/>
        <v>0</v>
      </c>
      <c r="N14" s="24" t="str">
        <f t="shared" si="3"/>
        <v>ERROR</v>
      </c>
      <c r="O14" s="3" t="e">
        <f t="shared" si="4"/>
        <v>#VALUE!</v>
      </c>
      <c r="P14" s="24" t="str">
        <f t="shared" si="5"/>
        <v>ERROR</v>
      </c>
      <c r="Q14" s="3" t="e">
        <f t="shared" si="6"/>
        <v>#VALUE!</v>
      </c>
      <c r="R14" s="24" t="str">
        <f t="shared" si="7"/>
        <v>ERROR</v>
      </c>
      <c r="S14" s="3">
        <f t="shared" si="8"/>
        <v>0</v>
      </c>
      <c r="T14" s="17">
        <f t="shared" si="9"/>
        <v>8.0000000000000002E-3</v>
      </c>
      <c r="U14" s="3" t="e">
        <f t="shared" si="10"/>
        <v>#VALUE!</v>
      </c>
      <c r="V14" s="24" t="str">
        <f t="shared" si="11"/>
        <v>ERROR</v>
      </c>
      <c r="W14" s="3" t="e">
        <f t="shared" si="12"/>
        <v>#VALUE!</v>
      </c>
      <c r="X14" s="24" t="str">
        <f t="shared" si="13"/>
        <v>ERROR</v>
      </c>
      <c r="Y14" s="3" t="e">
        <f t="shared" si="18"/>
        <v>#VALUE!</v>
      </c>
      <c r="Z14" s="24" t="str">
        <f t="shared" si="19"/>
        <v>ERROR</v>
      </c>
      <c r="AA14" s="3" t="e">
        <f t="shared" si="14"/>
        <v>#VALUE!</v>
      </c>
      <c r="AB14" s="50" t="str">
        <f t="shared" si="15"/>
        <v>ERROR</v>
      </c>
      <c r="AC14" s="80"/>
      <c r="AD14" s="83" t="e">
        <f t="shared" si="20"/>
        <v>#VALUE!</v>
      </c>
      <c r="AE14" s="11"/>
      <c r="AF14" s="37" t="s">
        <v>32</v>
      </c>
    </row>
    <row r="15" spans="1:41" s="4" customFormat="1" ht="25.5" x14ac:dyDescent="0.2">
      <c r="A15" s="10" t="s">
        <v>8</v>
      </c>
      <c r="B15" s="118"/>
      <c r="C15" s="118"/>
      <c r="D15" s="12"/>
      <c r="E15" s="15"/>
      <c r="F15" s="46"/>
      <c r="G15" s="47"/>
      <c r="H15" s="3">
        <f t="shared" si="0"/>
        <v>0</v>
      </c>
      <c r="I15" s="3"/>
      <c r="J15" s="48" t="str">
        <f t="shared" si="1"/>
        <v>-</v>
      </c>
      <c r="K15" s="49">
        <f t="shared" si="16"/>
        <v>0</v>
      </c>
      <c r="L15" s="24" t="str">
        <f t="shared" si="2"/>
        <v>ERROR</v>
      </c>
      <c r="M15" s="3">
        <f t="shared" si="17"/>
        <v>0</v>
      </c>
      <c r="N15" s="24" t="str">
        <f t="shared" si="3"/>
        <v>ERROR</v>
      </c>
      <c r="O15" s="3" t="e">
        <f t="shared" si="4"/>
        <v>#VALUE!</v>
      </c>
      <c r="P15" s="24" t="str">
        <f t="shared" si="5"/>
        <v>ERROR</v>
      </c>
      <c r="Q15" s="3" t="e">
        <f t="shared" si="6"/>
        <v>#VALUE!</v>
      </c>
      <c r="R15" s="24" t="str">
        <f t="shared" si="7"/>
        <v>ERROR</v>
      </c>
      <c r="S15" s="3">
        <f t="shared" si="8"/>
        <v>0</v>
      </c>
      <c r="T15" s="17">
        <f t="shared" si="9"/>
        <v>8.0000000000000002E-3</v>
      </c>
      <c r="U15" s="3" t="e">
        <f t="shared" si="10"/>
        <v>#VALUE!</v>
      </c>
      <c r="V15" s="24" t="str">
        <f t="shared" si="11"/>
        <v>ERROR</v>
      </c>
      <c r="W15" s="3" t="e">
        <f t="shared" si="12"/>
        <v>#VALUE!</v>
      </c>
      <c r="X15" s="24" t="str">
        <f t="shared" si="13"/>
        <v>ERROR</v>
      </c>
      <c r="Y15" s="3" t="e">
        <f t="shared" si="18"/>
        <v>#VALUE!</v>
      </c>
      <c r="Z15" s="24" t="str">
        <f t="shared" si="19"/>
        <v>ERROR</v>
      </c>
      <c r="AA15" s="3" t="e">
        <f t="shared" si="14"/>
        <v>#VALUE!</v>
      </c>
      <c r="AB15" s="50" t="str">
        <f t="shared" si="15"/>
        <v>ERROR</v>
      </c>
      <c r="AC15" s="80"/>
      <c r="AD15" s="83" t="e">
        <f t="shared" si="20"/>
        <v>#VALUE!</v>
      </c>
      <c r="AE15" s="11"/>
      <c r="AF15" s="37"/>
    </row>
    <row r="16" spans="1:41" s="4" customFormat="1" ht="25.5" x14ac:dyDescent="0.2">
      <c r="A16" s="10" t="s">
        <v>9</v>
      </c>
      <c r="B16" s="118"/>
      <c r="C16" s="118"/>
      <c r="D16" s="12"/>
      <c r="E16" s="15"/>
      <c r="F16" s="46"/>
      <c r="G16" s="47"/>
      <c r="H16" s="3">
        <f t="shared" si="0"/>
        <v>0</v>
      </c>
      <c r="I16" s="3"/>
      <c r="J16" s="48" t="str">
        <f t="shared" si="1"/>
        <v>-</v>
      </c>
      <c r="K16" s="49">
        <f t="shared" si="16"/>
        <v>0</v>
      </c>
      <c r="L16" s="24" t="str">
        <f t="shared" si="2"/>
        <v>ERROR</v>
      </c>
      <c r="M16" s="3">
        <f t="shared" si="17"/>
        <v>0</v>
      </c>
      <c r="N16" s="24" t="str">
        <f t="shared" si="3"/>
        <v>ERROR</v>
      </c>
      <c r="O16" s="3" t="e">
        <f t="shared" si="4"/>
        <v>#VALUE!</v>
      </c>
      <c r="P16" s="24" t="str">
        <f t="shared" si="5"/>
        <v>ERROR</v>
      </c>
      <c r="Q16" s="3" t="e">
        <f t="shared" si="6"/>
        <v>#VALUE!</v>
      </c>
      <c r="R16" s="24" t="str">
        <f t="shared" si="7"/>
        <v>ERROR</v>
      </c>
      <c r="S16" s="3">
        <f t="shared" si="8"/>
        <v>0</v>
      </c>
      <c r="T16" s="17">
        <f t="shared" si="9"/>
        <v>8.0000000000000002E-3</v>
      </c>
      <c r="U16" s="3" t="e">
        <f t="shared" si="10"/>
        <v>#VALUE!</v>
      </c>
      <c r="V16" s="24" t="str">
        <f t="shared" si="11"/>
        <v>ERROR</v>
      </c>
      <c r="W16" s="3" t="e">
        <f t="shared" si="12"/>
        <v>#VALUE!</v>
      </c>
      <c r="X16" s="24" t="str">
        <f t="shared" si="13"/>
        <v>ERROR</v>
      </c>
      <c r="Y16" s="3" t="e">
        <f t="shared" si="18"/>
        <v>#VALUE!</v>
      </c>
      <c r="Z16" s="24" t="str">
        <f t="shared" si="19"/>
        <v>ERROR</v>
      </c>
      <c r="AA16" s="3" t="e">
        <f t="shared" si="14"/>
        <v>#VALUE!</v>
      </c>
      <c r="AB16" s="50" t="str">
        <f t="shared" si="15"/>
        <v>ERROR</v>
      </c>
      <c r="AC16" s="80"/>
      <c r="AD16" s="83" t="e">
        <f t="shared" si="20"/>
        <v>#VALUE!</v>
      </c>
      <c r="AE16" s="11"/>
    </row>
    <row r="17" spans="1:32" s="4" customFormat="1" ht="25.5" x14ac:dyDescent="0.2">
      <c r="A17" s="10" t="s">
        <v>10</v>
      </c>
      <c r="B17" s="118"/>
      <c r="C17" s="118"/>
      <c r="D17" s="12"/>
      <c r="E17" s="15"/>
      <c r="F17" s="46"/>
      <c r="G17" s="47"/>
      <c r="H17" s="3">
        <f t="shared" si="0"/>
        <v>0</v>
      </c>
      <c r="I17" s="3"/>
      <c r="J17" s="48" t="str">
        <f t="shared" si="1"/>
        <v>-</v>
      </c>
      <c r="K17" s="49">
        <f t="shared" si="16"/>
        <v>0</v>
      </c>
      <c r="L17" s="24" t="str">
        <f t="shared" si="2"/>
        <v>ERROR</v>
      </c>
      <c r="M17" s="3">
        <f t="shared" si="17"/>
        <v>0</v>
      </c>
      <c r="N17" s="24" t="str">
        <f t="shared" si="3"/>
        <v>ERROR</v>
      </c>
      <c r="O17" s="3" t="e">
        <f t="shared" si="4"/>
        <v>#VALUE!</v>
      </c>
      <c r="P17" s="24" t="str">
        <f t="shared" si="5"/>
        <v>ERROR</v>
      </c>
      <c r="Q17" s="3" t="e">
        <f>IF($D17="DoBPŠ",(ROUNDDOWN($J17*R17,2)),(ROUNDDOWN($H17*R17,2)))</f>
        <v>#VALUE!</v>
      </c>
      <c r="R17" s="24" t="str">
        <f t="shared" si="7"/>
        <v>ERROR</v>
      </c>
      <c r="S17" s="3">
        <f t="shared" si="8"/>
        <v>0</v>
      </c>
      <c r="T17" s="17">
        <f t="shared" si="9"/>
        <v>8.0000000000000002E-3</v>
      </c>
      <c r="U17" s="3" t="e">
        <f t="shared" si="10"/>
        <v>#VALUE!</v>
      </c>
      <c r="V17" s="24" t="str">
        <f t="shared" si="11"/>
        <v>ERROR</v>
      </c>
      <c r="W17" s="3" t="e">
        <f t="shared" si="12"/>
        <v>#VALUE!</v>
      </c>
      <c r="X17" s="24" t="str">
        <f t="shared" si="13"/>
        <v>ERROR</v>
      </c>
      <c r="Y17" s="3" t="e">
        <f t="shared" si="18"/>
        <v>#VALUE!</v>
      </c>
      <c r="Z17" s="24" t="str">
        <f t="shared" si="19"/>
        <v>ERROR</v>
      </c>
      <c r="AA17" s="3" t="e">
        <f t="shared" si="14"/>
        <v>#VALUE!</v>
      </c>
      <c r="AB17" s="50" t="str">
        <f t="shared" si="15"/>
        <v>ERROR</v>
      </c>
      <c r="AC17" s="80"/>
      <c r="AD17" s="83" t="e">
        <f t="shared" si="20"/>
        <v>#VALUE!</v>
      </c>
      <c r="AE17" s="11"/>
      <c r="AF17" s="45"/>
    </row>
    <row r="18" spans="1:32" s="4" customFormat="1" ht="25.5" customHeight="1" x14ac:dyDescent="0.2">
      <c r="A18" s="10" t="s">
        <v>11</v>
      </c>
      <c r="B18" s="118"/>
      <c r="C18" s="118"/>
      <c r="D18" s="12"/>
      <c r="E18" s="15"/>
      <c r="F18" s="46"/>
      <c r="G18" s="47"/>
      <c r="H18" s="3">
        <f t="shared" si="0"/>
        <v>0</v>
      </c>
      <c r="I18" s="3"/>
      <c r="J18" s="48" t="str">
        <f t="shared" si="1"/>
        <v>-</v>
      </c>
      <c r="K18" s="49">
        <f t="shared" si="16"/>
        <v>0</v>
      </c>
      <c r="L18" s="24" t="str">
        <f t="shared" ref="L18:L19" si="21">IF($D18="DoBPŠ",(IF($H18&lt;=$AO$10,0%,0%)),(IF($D18="DoPČ-N",$AG$10,(IF($D18="DoVP-N",$AG$10,(IF($D18="DoPČ",$AG$10,(IF($D18="DoVP",$AG$10,"ERROR")))))))))</f>
        <v>ERROR</v>
      </c>
      <c r="M18" s="3">
        <f t="shared" si="17"/>
        <v>0</v>
      </c>
      <c r="N18" s="24" t="str">
        <f t="shared" ref="N18:N19" si="22">IF($D18="DoBPŠ",(IF($H18&lt;=$AO$10,0%,0%)),(IF($D18="DoPČ-N",$AG$10,(IF($D18="DoVP-N",$AG$10,(IF($D18="DoPČ",$AG$10,(IF($D18="DoVP",$AG$10,"ERROR")))))))))</f>
        <v>ERROR</v>
      </c>
      <c r="O18" s="3" t="e">
        <f t="shared" ref="O18:O19" si="23">IF($D18="DoBPŠ",(ROUNDDOWN($J18*P18,2)),(ROUNDDOWN($H18*P18,2)))</f>
        <v>#VALUE!</v>
      </c>
      <c r="P18" s="24" t="str">
        <f t="shared" ref="P18:P19" si="24">IF($D18="DoBPŠ",(IF($H18&lt;=$AO$10,0%,0%)),(IF($D18="DoPČ-N",0%,(IF($D18="DoVP-N",0%,(IF($D18="DoPČ",$AH$10,(IF($D18="DoVP",$AH$10,"ERROR")))))))))</f>
        <v>ERROR</v>
      </c>
      <c r="Q18" s="3" t="e">
        <f t="shared" ref="Q18:Q19" si="25">IF($D18="DoBPŠ",(ROUNDDOWN($J18*R18,2)),(ROUNDDOWN($H18*R18,2)))</f>
        <v>#VALUE!</v>
      </c>
      <c r="R18" s="24" t="str">
        <f t="shared" ref="R18:R19" si="26">IF($D18="DoBPŠ",(IF($H18&lt;=$AO$10,0%,$AI$10)),(IF($D18="DoPČ-N",$AI$10,(IF($D18="DoVP-N",$AI$10,(IF($D18="DoPČ",$AI$10,(IF($D18="DoVP",$AI$10,"ERROR")))))))))</f>
        <v>ERROR</v>
      </c>
      <c r="S18" s="3">
        <f t="shared" ref="S18:S19" si="27">ROUNDDOWN(H18*T18,2)</f>
        <v>0</v>
      </c>
      <c r="T18" s="17">
        <f t="shared" ref="T18:T19" si="28">$AJ$10</f>
        <v>8.0000000000000002E-3</v>
      </c>
      <c r="U18" s="3" t="e">
        <f t="shared" si="10"/>
        <v>#VALUE!</v>
      </c>
      <c r="V18" s="24" t="str">
        <f t="shared" ref="V18:V19" si="29">IF($D18="DoBPŠ",(IF($H18&lt;=$AO$10,0%,$AK$10)),(IF($D18="DoPČ-N",$AK$10,(IF($D18="DoVP-N",$AK$10,(IF($D18="DoPČ",$AK$10,(IF($D18="DoVP",$AK$10,"ERROR")))))))))</f>
        <v>ERROR</v>
      </c>
      <c r="W18" s="3" t="e">
        <f t="shared" ref="W18:W19" si="30">IF($D18="DoBPŠ",(ROUNDDOWN($J18*X18,2)),(ROUNDDOWN($H18*X18,2)))</f>
        <v>#VALUE!</v>
      </c>
      <c r="X18" s="24" t="str">
        <f t="shared" ref="X18:X19" si="31">IF($D18="DoBPŠ",(IF($H18&lt;=$AO$10,0%,0%)),(IF($D18="DoPČ-N",0%,(IF($D18="DoVP-N",0%,(IF($D18="DoPČ",$AL$10,(IF($D18="DoVP",$AL$10,"ERROR")))))))))</f>
        <v>ERROR</v>
      </c>
      <c r="Y18" s="3" t="e">
        <f t="shared" si="18"/>
        <v>#VALUE!</v>
      </c>
      <c r="Z18" s="24" t="str">
        <f t="shared" si="19"/>
        <v>ERROR</v>
      </c>
      <c r="AA18" s="3" t="e">
        <f t="shared" ref="AA18:AA19" si="32">IF($D18="DoBPŠ",(ROUNDDOWN($J18*AB18,2)),(ROUNDDOWN($H18*AB18,2)))</f>
        <v>#VALUE!</v>
      </c>
      <c r="AB18" s="50" t="str">
        <f t="shared" ref="AB18:AB19" si="33">IF($D18="DoBPŠ",(IF($H18&lt;=$AO$10,0%,$AN$10)),(IF($D18="DoPČ-N",$AN$10,(IF($D18="DoVP-N",$AN$10,(IF($D18="DoPČ",$AN$10,(IF($D18="DoVP",$AN$10,"ERROR")))))))))</f>
        <v>ERROR</v>
      </c>
      <c r="AC18" s="80"/>
      <c r="AD18" s="83" t="e">
        <f t="shared" si="20"/>
        <v>#VALUE!</v>
      </c>
      <c r="AE18" s="11"/>
      <c r="AF18" s="45"/>
    </row>
    <row r="19" spans="1:32" s="4" customFormat="1" ht="25.5" customHeight="1" x14ac:dyDescent="0.2">
      <c r="A19" s="10" t="s">
        <v>82</v>
      </c>
      <c r="B19" s="118"/>
      <c r="C19" s="118"/>
      <c r="D19" s="12"/>
      <c r="E19" s="15"/>
      <c r="F19" s="46"/>
      <c r="G19" s="47"/>
      <c r="H19" s="3">
        <f t="shared" si="0"/>
        <v>0</v>
      </c>
      <c r="I19" s="3"/>
      <c r="J19" s="48" t="str">
        <f t="shared" si="1"/>
        <v>-</v>
      </c>
      <c r="K19" s="49">
        <f t="shared" si="16"/>
        <v>0</v>
      </c>
      <c r="L19" s="24" t="str">
        <f t="shared" si="21"/>
        <v>ERROR</v>
      </c>
      <c r="M19" s="3">
        <f t="shared" si="17"/>
        <v>0</v>
      </c>
      <c r="N19" s="24" t="str">
        <f t="shared" si="22"/>
        <v>ERROR</v>
      </c>
      <c r="O19" s="3" t="e">
        <f t="shared" si="23"/>
        <v>#VALUE!</v>
      </c>
      <c r="P19" s="24" t="str">
        <f t="shared" si="24"/>
        <v>ERROR</v>
      </c>
      <c r="Q19" s="3" t="e">
        <f t="shared" si="25"/>
        <v>#VALUE!</v>
      </c>
      <c r="R19" s="24" t="str">
        <f t="shared" si="26"/>
        <v>ERROR</v>
      </c>
      <c r="S19" s="3">
        <f t="shared" si="27"/>
        <v>0</v>
      </c>
      <c r="T19" s="17">
        <f t="shared" si="28"/>
        <v>8.0000000000000002E-3</v>
      </c>
      <c r="U19" s="3" t="e">
        <f t="shared" si="10"/>
        <v>#VALUE!</v>
      </c>
      <c r="V19" s="24" t="str">
        <f t="shared" si="29"/>
        <v>ERROR</v>
      </c>
      <c r="W19" s="3" t="e">
        <f t="shared" si="30"/>
        <v>#VALUE!</v>
      </c>
      <c r="X19" s="24" t="str">
        <f t="shared" si="31"/>
        <v>ERROR</v>
      </c>
      <c r="Y19" s="3" t="e">
        <f t="shared" si="18"/>
        <v>#VALUE!</v>
      </c>
      <c r="Z19" s="24" t="str">
        <f t="shared" si="19"/>
        <v>ERROR</v>
      </c>
      <c r="AA19" s="3" t="e">
        <f t="shared" si="32"/>
        <v>#VALUE!</v>
      </c>
      <c r="AB19" s="50" t="str">
        <f t="shared" si="33"/>
        <v>ERROR</v>
      </c>
      <c r="AC19" s="80"/>
      <c r="AD19" s="83" t="e">
        <f t="shared" si="20"/>
        <v>#VALUE!</v>
      </c>
      <c r="AE19" s="11"/>
      <c r="AF19" s="45"/>
    </row>
    <row r="20" spans="1:32" s="4" customFormat="1" ht="25.5" x14ac:dyDescent="0.2">
      <c r="A20" s="10" t="s">
        <v>83</v>
      </c>
      <c r="B20" s="118"/>
      <c r="C20" s="118"/>
      <c r="D20" s="12"/>
      <c r="E20" s="15"/>
      <c r="F20" s="46"/>
      <c r="G20" s="47"/>
      <c r="H20" s="3">
        <f t="shared" si="0"/>
        <v>0</v>
      </c>
      <c r="I20" s="3"/>
      <c r="J20" s="48" t="str">
        <f t="shared" si="1"/>
        <v>-</v>
      </c>
      <c r="K20" s="49">
        <f t="shared" si="16"/>
        <v>0</v>
      </c>
      <c r="L20" s="24" t="str">
        <f>IF($D20="DoBPŠ",(IF($H20&lt;=$AO$10,0%,0%)),(IF($D20="DoPČ-N",$AG$10,(IF($D20="DoVP-N",$AG$10,(IF($D20="DoPČ",$AG$10,(IF($D20="DoVP",$AG$10,"ERROR")))))))))</f>
        <v>ERROR</v>
      </c>
      <c r="M20" s="3">
        <f t="shared" si="17"/>
        <v>0</v>
      </c>
      <c r="N20" s="24" t="str">
        <f>IF($D20="DoBPŠ",(IF($H20&lt;=$AO$10,0%,0%)),(IF($D20="DoPČ-N",$AG$10,(IF($D20="DoVP-N",$AG$10,(IF($D20="DoPČ",$AG$10,(IF($D20="DoVP",$AG$10,"ERROR")))))))))</f>
        <v>ERROR</v>
      </c>
      <c r="O20" s="3" t="e">
        <f>IF($D20="DoBPŠ",(ROUNDDOWN($J20*P20,2)),(ROUNDDOWN($H20*P20,2)))</f>
        <v>#VALUE!</v>
      </c>
      <c r="P20" s="24" t="str">
        <f>IF($D20="DoBPŠ",(IF($H20&lt;=$AO$10,0%,0%)),(IF($D20="DoPČ-N",0%,(IF($D20="DoVP-N",0%,(IF($D20="DoPČ",$AH$10,(IF($D20="DoVP",$AH$10,"ERROR")))))))))</f>
        <v>ERROR</v>
      </c>
      <c r="Q20" s="3" t="e">
        <f>IF($D20="DoBPŠ",(ROUNDDOWN($J20*R20,2)),(ROUNDDOWN($H20*R20,2)))</f>
        <v>#VALUE!</v>
      </c>
      <c r="R20" s="24" t="str">
        <f>IF($D20="DoBPŠ",(IF($H20&lt;=$AO$10,0%,$AI$10)),(IF($D20="DoPČ-N",$AI$10,(IF($D20="DoVP-N",$AI$10,(IF($D20="DoPČ",$AI$10,(IF($D20="DoVP",$AI$10,"ERROR")))))))))</f>
        <v>ERROR</v>
      </c>
      <c r="S20" s="3">
        <f>ROUNDDOWN(H20*T20,2)</f>
        <v>0</v>
      </c>
      <c r="T20" s="17">
        <f>$AJ$10</f>
        <v>8.0000000000000002E-3</v>
      </c>
      <c r="U20" s="3" t="e">
        <f t="shared" si="10"/>
        <v>#VALUE!</v>
      </c>
      <c r="V20" s="24" t="str">
        <f>IF($D20="DoBPŠ",(IF($H20&lt;=$AO$10,0%,$AK$10)),(IF($D20="DoPČ-N",$AK$10,(IF($D20="DoVP-N",$AK$10,(IF($D20="DoPČ",$AK$10,(IF($D20="DoVP",$AK$10,"ERROR")))))))))</f>
        <v>ERROR</v>
      </c>
      <c r="W20" s="3" t="e">
        <f>IF($D20="DoBPŠ",(ROUNDDOWN($J20*X20,2)),(ROUNDDOWN($H20*X20,2)))</f>
        <v>#VALUE!</v>
      </c>
      <c r="X20" s="24" t="str">
        <f>IF($D20="DoBPŠ",(IF($H20&lt;=$AO$10,0%,0%)),(IF($D20="DoPČ-N",0%,(IF($D20="DoVP-N",0%,(IF($D20="DoPČ",$AL$10,(IF($D20="DoVP",$AL$10,"ERROR")))))))))</f>
        <v>ERROR</v>
      </c>
      <c r="Y20" s="3" t="e">
        <f t="shared" si="18"/>
        <v>#VALUE!</v>
      </c>
      <c r="Z20" s="24" t="str">
        <f t="shared" si="19"/>
        <v>ERROR</v>
      </c>
      <c r="AA20" s="3" t="e">
        <f>IF($D20="DoBPŠ",(ROUNDDOWN($J20*AB20,2)),(ROUNDDOWN($H20*AB20,2)))</f>
        <v>#VALUE!</v>
      </c>
      <c r="AB20" s="50" t="str">
        <f>IF($D20="DoBPŠ",(IF($H20&lt;=$AO$10,0%,$AN$10)),(IF($D20="DoPČ-N",$AN$10,(IF($D20="DoVP-N",$AN$10,(IF($D20="DoPČ",$AN$10,(IF($D20="DoVP",$AN$10,"ERROR")))))))))</f>
        <v>ERROR</v>
      </c>
      <c r="AC20" s="80"/>
      <c r="AD20" s="83" t="e">
        <f t="shared" si="20"/>
        <v>#VALUE!</v>
      </c>
      <c r="AE20" s="11"/>
    </row>
    <row r="21" spans="1:32" ht="16.5" customHeight="1" thickBot="1" x14ac:dyDescent="0.25">
      <c r="A21" s="102" t="s">
        <v>40</v>
      </c>
      <c r="B21" s="103"/>
      <c r="C21" s="103"/>
      <c r="D21" s="103"/>
      <c r="E21" s="103"/>
      <c r="F21" s="66"/>
      <c r="G21" s="70">
        <f>SUM(G11:G20)</f>
        <v>0</v>
      </c>
      <c r="H21" s="62">
        <f>SUM(H11:H20)</f>
        <v>0</v>
      </c>
      <c r="I21" s="62"/>
      <c r="J21" s="71"/>
      <c r="K21" s="70">
        <f>SUM(K11:K20)</f>
        <v>0</v>
      </c>
      <c r="L21" s="62"/>
      <c r="M21" s="62">
        <f>SUM(M11:M20)</f>
        <v>0</v>
      </c>
      <c r="N21" s="62"/>
      <c r="O21" s="62" t="e">
        <f>SUM(O11:O20)</f>
        <v>#VALUE!</v>
      </c>
      <c r="P21" s="62"/>
      <c r="Q21" s="62" t="e">
        <f>SUM(Q11:Q20)</f>
        <v>#VALUE!</v>
      </c>
      <c r="R21" s="62"/>
      <c r="S21" s="62">
        <f>SUM(S11:S20)</f>
        <v>0</v>
      </c>
      <c r="T21" s="63"/>
      <c r="U21" s="62" t="e">
        <f>SUM(U11:U20)</f>
        <v>#VALUE!</v>
      </c>
      <c r="V21" s="62"/>
      <c r="W21" s="62" t="e">
        <f>SUM(W11:W20)</f>
        <v>#VALUE!</v>
      </c>
      <c r="X21" s="62"/>
      <c r="Y21" s="62" t="e">
        <f>SUM(Y11:Y20)</f>
        <v>#VALUE!</v>
      </c>
      <c r="Z21" s="62"/>
      <c r="AA21" s="62" t="e">
        <f>SUM(AA11:AA20)</f>
        <v>#VALUE!</v>
      </c>
      <c r="AB21" s="71"/>
      <c r="AC21" s="81">
        <f>SUM(AC11:AC20)</f>
        <v>0</v>
      </c>
      <c r="AD21" s="67" t="e">
        <f>SUM(H21+S21+Q21+AA21+U21+K21+M21+O21+W21)</f>
        <v>#VALUE!</v>
      </c>
      <c r="AE21" s="64"/>
    </row>
    <row r="22" spans="1:32" ht="13.5" thickBot="1" x14ac:dyDescent="0.25"/>
    <row r="23" spans="1:32" s="4" customFormat="1" ht="19.5" customHeight="1" x14ac:dyDescent="0.2">
      <c r="A23" s="109" t="s">
        <v>41</v>
      </c>
      <c r="B23" s="110"/>
      <c r="C23" s="110"/>
      <c r="D23" s="110"/>
      <c r="E23" s="110"/>
      <c r="F23" s="110"/>
      <c r="G23" s="110"/>
      <c r="H23" s="110"/>
      <c r="I23" s="110"/>
      <c r="J23" s="110"/>
      <c r="K23" s="110"/>
      <c r="L23" s="110"/>
      <c r="M23" s="110"/>
      <c r="N23" s="110"/>
      <c r="O23" s="110"/>
      <c r="P23" s="110"/>
      <c r="Q23" s="110"/>
      <c r="R23" s="110"/>
      <c r="S23" s="110"/>
      <c r="T23" s="110"/>
      <c r="U23" s="110"/>
      <c r="V23" s="110"/>
      <c r="W23" s="110"/>
      <c r="X23" s="110"/>
      <c r="Y23" s="110"/>
      <c r="Z23" s="110"/>
      <c r="AA23" s="110"/>
      <c r="AB23" s="110"/>
      <c r="AC23" s="110"/>
      <c r="AD23" s="110"/>
      <c r="AE23" s="111"/>
    </row>
    <row r="24" spans="1:32" s="18" customFormat="1" ht="26.25" customHeight="1" x14ac:dyDescent="0.2">
      <c r="A24" s="10" t="s">
        <v>4</v>
      </c>
      <c r="B24" s="104" t="s">
        <v>37</v>
      </c>
      <c r="C24" s="104"/>
      <c r="D24" s="104"/>
      <c r="E24" s="104"/>
      <c r="F24" s="105"/>
      <c r="G24" s="105"/>
      <c r="H24" s="105"/>
      <c r="I24" s="105"/>
      <c r="J24" s="54" t="s">
        <v>5</v>
      </c>
      <c r="K24" s="104" t="s">
        <v>38</v>
      </c>
      <c r="L24" s="104"/>
      <c r="M24" s="104"/>
      <c r="N24" s="104"/>
      <c r="O24" s="104"/>
      <c r="P24" s="104"/>
      <c r="Q24" s="104"/>
      <c r="R24" s="104"/>
      <c r="S24" s="105"/>
      <c r="T24" s="105"/>
      <c r="U24" s="105"/>
      <c r="V24" s="105"/>
      <c r="W24" s="105"/>
      <c r="X24" s="105"/>
      <c r="Y24" s="105"/>
      <c r="Z24" s="105"/>
      <c r="AA24" s="105"/>
      <c r="AB24" s="105"/>
      <c r="AC24" s="105"/>
      <c r="AD24" s="105"/>
      <c r="AE24" s="112"/>
    </row>
    <row r="25" spans="1:32" s="4" customFormat="1" ht="16.5" customHeight="1" x14ac:dyDescent="0.2">
      <c r="A25" s="10" t="s">
        <v>6</v>
      </c>
      <c r="B25" s="113" t="s">
        <v>43</v>
      </c>
      <c r="C25" s="113"/>
      <c r="D25" s="113"/>
      <c r="E25" s="113"/>
      <c r="F25" s="113"/>
      <c r="G25" s="113"/>
      <c r="H25" s="113"/>
      <c r="I25" s="113"/>
      <c r="J25" s="113"/>
      <c r="K25" s="113"/>
      <c r="L25" s="113"/>
      <c r="M25" s="113"/>
      <c r="N25" s="113"/>
      <c r="O25" s="113"/>
      <c r="P25" s="113"/>
      <c r="Q25" s="113"/>
      <c r="R25" s="113"/>
      <c r="S25" s="113"/>
      <c r="T25" s="113"/>
      <c r="U25" s="113"/>
      <c r="V25" s="113"/>
      <c r="W25" s="113"/>
      <c r="X25" s="113"/>
      <c r="Y25" s="113"/>
      <c r="Z25" s="113"/>
      <c r="AA25" s="113"/>
      <c r="AB25" s="113"/>
      <c r="AC25" s="113"/>
      <c r="AD25" s="113"/>
      <c r="AE25" s="114"/>
    </row>
    <row r="26" spans="1:32" s="4" customFormat="1" ht="16.5" customHeight="1" x14ac:dyDescent="0.2">
      <c r="A26" s="106"/>
      <c r="B26" s="108" t="s">
        <v>24</v>
      </c>
      <c r="C26" s="108"/>
      <c r="D26" s="108"/>
      <c r="E26" s="108"/>
      <c r="F26" s="108"/>
      <c r="G26" s="108"/>
      <c r="H26" s="108"/>
      <c r="I26" s="108"/>
      <c r="J26" s="117" t="s">
        <v>42</v>
      </c>
      <c r="K26" s="117"/>
      <c r="L26" s="117"/>
      <c r="M26" s="117"/>
      <c r="N26" s="117"/>
      <c r="O26" s="117"/>
      <c r="P26" s="117"/>
      <c r="Q26" s="117"/>
      <c r="R26" s="117"/>
      <c r="S26" s="115"/>
      <c r="T26" s="115"/>
      <c r="U26" s="115"/>
      <c r="V26" s="115"/>
      <c r="W26" s="115"/>
      <c r="X26" s="115"/>
      <c r="Y26" s="115"/>
      <c r="Z26" s="115"/>
      <c r="AA26" s="115"/>
      <c r="AB26" s="115"/>
      <c r="AC26" s="115"/>
      <c r="AD26" s="115"/>
      <c r="AE26" s="116"/>
    </row>
    <row r="27" spans="1:32" s="4" customFormat="1" ht="22.5" customHeight="1" x14ac:dyDescent="0.2">
      <c r="A27" s="106"/>
      <c r="B27" s="108" t="s">
        <v>25</v>
      </c>
      <c r="C27" s="108"/>
      <c r="D27" s="108"/>
      <c r="E27" s="108"/>
      <c r="F27" s="108"/>
      <c r="G27" s="108"/>
      <c r="H27" s="108"/>
      <c r="I27" s="108"/>
      <c r="J27" s="117"/>
      <c r="K27" s="117"/>
      <c r="L27" s="117"/>
      <c r="M27" s="117"/>
      <c r="N27" s="117"/>
      <c r="O27" s="117"/>
      <c r="P27" s="117"/>
      <c r="Q27" s="117"/>
      <c r="R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6"/>
    </row>
    <row r="28" spans="1:32" s="4" customFormat="1" ht="16.5" customHeight="1" thickBot="1" x14ac:dyDescent="0.25">
      <c r="A28" s="107"/>
      <c r="B28" s="177" t="s">
        <v>26</v>
      </c>
      <c r="C28" s="177"/>
      <c r="D28" s="177"/>
      <c r="E28" s="177"/>
      <c r="F28" s="177"/>
      <c r="G28" s="177"/>
      <c r="H28" s="177"/>
      <c r="I28" s="177"/>
      <c r="J28" s="177" t="s">
        <v>14</v>
      </c>
      <c r="K28" s="177"/>
      <c r="L28" s="177"/>
      <c r="M28" s="177"/>
      <c r="N28" s="177"/>
      <c r="O28" s="177"/>
      <c r="P28" s="177"/>
      <c r="Q28" s="177"/>
      <c r="R28" s="177"/>
      <c r="S28" s="181"/>
      <c r="T28" s="181"/>
      <c r="U28" s="181"/>
      <c r="V28" s="181"/>
      <c r="W28" s="181"/>
      <c r="X28" s="181"/>
      <c r="Y28" s="181"/>
      <c r="Z28" s="181"/>
      <c r="AA28" s="181"/>
      <c r="AB28" s="181"/>
      <c r="AC28" s="181"/>
      <c r="AD28" s="181"/>
      <c r="AE28" s="182"/>
    </row>
    <row r="29" spans="1:32" s="4" customFormat="1" ht="6.75" customHeight="1" x14ac:dyDescent="0.2">
      <c r="A29" s="5"/>
      <c r="B29" s="6"/>
      <c r="C29" s="6"/>
      <c r="D29" s="6"/>
      <c r="E29" s="6"/>
      <c r="F29" s="6"/>
      <c r="G29" s="8"/>
      <c r="H29" s="8"/>
      <c r="I29" s="8"/>
      <c r="J29" s="7"/>
      <c r="K29" s="13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9"/>
    </row>
    <row r="30" spans="1:32" ht="12.75" customHeight="1" thickBot="1" x14ac:dyDescent="0.25">
      <c r="A30" s="85"/>
      <c r="B30" s="85"/>
      <c r="C30" s="85"/>
      <c r="D30" s="85"/>
      <c r="E30" s="85"/>
      <c r="F30" s="85"/>
      <c r="G30" s="85"/>
      <c r="H30" s="85"/>
      <c r="I30" s="85"/>
      <c r="J30" s="85"/>
      <c r="K30" s="85"/>
      <c r="L30" s="85"/>
      <c r="M30" s="85"/>
      <c r="N30" s="85"/>
      <c r="O30" s="85"/>
      <c r="P30" s="85"/>
      <c r="Q30" s="85"/>
      <c r="R30" s="86"/>
      <c r="S30" s="86"/>
      <c r="T30" s="86"/>
      <c r="U30" s="86"/>
      <c r="V30" s="86"/>
      <c r="W30" s="86"/>
      <c r="X30" s="86"/>
      <c r="Y30" s="86"/>
      <c r="Z30" s="86"/>
      <c r="AA30" s="86"/>
      <c r="AB30" s="76"/>
      <c r="AC30" s="76"/>
    </row>
    <row r="31" spans="1:32" ht="13.5" customHeight="1" x14ac:dyDescent="0.25">
      <c r="A31" s="178" t="s">
        <v>12</v>
      </c>
      <c r="B31" s="178"/>
      <c r="C31" s="91"/>
      <c r="D31" s="91"/>
      <c r="E31" s="92"/>
      <c r="F31" s="92"/>
      <c r="G31" s="92"/>
      <c r="H31" s="92"/>
      <c r="I31" s="92"/>
      <c r="J31" s="92"/>
      <c r="K31" s="93"/>
      <c r="L31" s="92"/>
      <c r="M31" s="92"/>
      <c r="N31" s="92"/>
      <c r="O31" s="78"/>
      <c r="P31" s="78"/>
      <c r="Q31" s="78"/>
      <c r="R31" s="78"/>
      <c r="S31" s="78"/>
      <c r="T31" s="78"/>
      <c r="U31" s="78"/>
      <c r="V31" s="183" t="s">
        <v>86</v>
      </c>
      <c r="W31" s="184"/>
      <c r="X31" s="184"/>
      <c r="Y31" s="184"/>
      <c r="Z31" s="184"/>
      <c r="AA31" s="184"/>
      <c r="AB31" s="184"/>
      <c r="AC31" s="184"/>
      <c r="AD31" s="184"/>
      <c r="AE31" s="185"/>
    </row>
    <row r="32" spans="1:32" ht="13.5" customHeight="1" x14ac:dyDescent="0.25">
      <c r="A32" s="175">
        <v>1</v>
      </c>
      <c r="B32" s="176" t="s">
        <v>53</v>
      </c>
      <c r="C32" s="176"/>
      <c r="D32" s="176"/>
      <c r="E32" s="176"/>
      <c r="F32" s="176"/>
      <c r="G32" s="176"/>
      <c r="H32" s="176"/>
      <c r="I32" s="176"/>
      <c r="J32" s="94"/>
      <c r="K32" s="94"/>
      <c r="L32" s="94"/>
      <c r="M32" s="94"/>
      <c r="N32" s="19"/>
      <c r="O32" s="77"/>
      <c r="P32" s="75"/>
      <c r="Q32" s="75"/>
      <c r="R32" s="76"/>
      <c r="S32" s="87"/>
      <c r="T32" s="87"/>
      <c r="U32" s="87"/>
      <c r="V32" s="179" t="s">
        <v>87</v>
      </c>
      <c r="W32" s="142"/>
      <c r="X32" s="142"/>
      <c r="Y32" s="142"/>
      <c r="Z32" s="142"/>
      <c r="AA32" s="142"/>
      <c r="AB32" s="142"/>
      <c r="AC32" s="142"/>
      <c r="AD32" s="142"/>
      <c r="AE32" s="180"/>
    </row>
    <row r="33" spans="1:31" ht="13.5" x14ac:dyDescent="0.25">
      <c r="A33" s="175"/>
      <c r="B33" s="176"/>
      <c r="C33" s="176"/>
      <c r="D33" s="176"/>
      <c r="E33" s="176"/>
      <c r="F33" s="176"/>
      <c r="G33" s="176"/>
      <c r="H33" s="176"/>
      <c r="I33" s="176"/>
      <c r="J33" s="19"/>
      <c r="K33" s="95"/>
      <c r="L33" s="19"/>
      <c r="M33" s="19"/>
      <c r="N33" s="19"/>
      <c r="O33" s="77"/>
      <c r="P33" s="77"/>
      <c r="Q33" s="77"/>
      <c r="R33" s="77"/>
      <c r="S33" s="77"/>
      <c r="T33" s="77"/>
      <c r="U33" s="77"/>
      <c r="V33" s="179" t="s">
        <v>88</v>
      </c>
      <c r="W33" s="142"/>
      <c r="X33" s="142"/>
      <c r="Y33" s="142"/>
      <c r="Z33" s="142"/>
      <c r="AA33" s="142"/>
      <c r="AB33" s="142"/>
      <c r="AC33" s="142"/>
      <c r="AD33" s="142"/>
      <c r="AE33" s="180"/>
    </row>
    <row r="34" spans="1:31" ht="13.5" x14ac:dyDescent="0.25">
      <c r="A34" s="96">
        <v>2</v>
      </c>
      <c r="B34" s="19" t="s">
        <v>75</v>
      </c>
      <c r="C34" s="19"/>
      <c r="D34" s="19"/>
      <c r="E34" s="20"/>
      <c r="F34" s="20"/>
      <c r="G34" s="20"/>
      <c r="H34" s="20"/>
      <c r="I34" s="20"/>
      <c r="J34" s="20"/>
      <c r="K34" s="97"/>
      <c r="L34" s="20"/>
      <c r="M34" s="20"/>
      <c r="N34" s="20"/>
      <c r="O34" s="77"/>
      <c r="P34" s="76"/>
      <c r="Q34" s="76"/>
      <c r="R34" s="76"/>
      <c r="S34" s="77"/>
      <c r="T34" s="77"/>
      <c r="U34" s="77"/>
      <c r="V34" s="186"/>
      <c r="W34" s="187"/>
      <c r="X34" s="187"/>
      <c r="Y34" s="187"/>
      <c r="Z34" s="187"/>
      <c r="AA34" s="187"/>
      <c r="AB34" s="187"/>
      <c r="AC34" s="187"/>
      <c r="AD34" s="187"/>
      <c r="AE34" s="188"/>
    </row>
    <row r="35" spans="1:31" ht="13.5" x14ac:dyDescent="0.25">
      <c r="A35" s="96">
        <v>3</v>
      </c>
      <c r="B35" s="98" t="s">
        <v>57</v>
      </c>
      <c r="C35" s="19"/>
      <c r="D35" s="19"/>
      <c r="E35" s="20"/>
      <c r="F35" s="20"/>
      <c r="G35" s="20"/>
      <c r="H35" s="20"/>
      <c r="I35" s="20"/>
      <c r="J35" s="20"/>
      <c r="K35" s="97"/>
      <c r="L35" s="20"/>
      <c r="M35" s="20"/>
      <c r="N35" s="20"/>
      <c r="O35" s="76"/>
      <c r="P35" s="76"/>
      <c r="Q35" s="76"/>
      <c r="R35" s="76"/>
      <c r="S35" s="88"/>
      <c r="T35" s="88"/>
      <c r="U35" s="88"/>
      <c r="V35" s="179"/>
      <c r="W35" s="142"/>
      <c r="X35" s="142"/>
      <c r="Y35" s="142"/>
      <c r="Z35" s="142"/>
      <c r="AA35" s="142"/>
      <c r="AB35" s="142"/>
      <c r="AC35" s="142"/>
      <c r="AD35" s="142"/>
      <c r="AE35" s="180"/>
    </row>
    <row r="36" spans="1:31" ht="13.5" x14ac:dyDescent="0.25">
      <c r="A36" s="96">
        <v>4</v>
      </c>
      <c r="B36" s="19" t="s">
        <v>13</v>
      </c>
      <c r="C36" s="20"/>
      <c r="D36" s="20"/>
      <c r="E36" s="20"/>
      <c r="F36" s="20"/>
      <c r="G36" s="20"/>
      <c r="H36" s="20"/>
      <c r="I36" s="20"/>
      <c r="J36" s="20"/>
      <c r="K36" s="97"/>
      <c r="L36" s="20"/>
      <c r="M36" s="20"/>
      <c r="N36" s="20"/>
      <c r="O36" s="77"/>
      <c r="P36" s="77"/>
      <c r="Q36" s="77"/>
      <c r="R36" s="77"/>
      <c r="S36" s="77"/>
      <c r="T36" s="77"/>
      <c r="U36" s="77"/>
      <c r="V36" s="179" t="s">
        <v>89</v>
      </c>
      <c r="W36" s="142"/>
      <c r="X36" s="142"/>
      <c r="Y36" s="142"/>
      <c r="Z36" s="142"/>
      <c r="AA36" s="142"/>
      <c r="AB36" s="142"/>
      <c r="AC36" s="142"/>
      <c r="AD36" s="142"/>
      <c r="AE36" s="180"/>
    </row>
    <row r="37" spans="1:31" ht="13.5" x14ac:dyDescent="0.25">
      <c r="A37" s="84" t="s">
        <v>107</v>
      </c>
      <c r="B37" s="19" t="s">
        <v>145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76"/>
      <c r="P37" s="76"/>
      <c r="Q37" s="76"/>
      <c r="R37" s="76"/>
      <c r="S37" s="77"/>
      <c r="T37" s="77"/>
      <c r="U37" s="77"/>
      <c r="V37" s="169"/>
      <c r="W37" s="170"/>
      <c r="X37" s="170"/>
      <c r="Y37" s="170"/>
      <c r="Z37" s="170"/>
      <c r="AA37" s="170"/>
      <c r="AB37" s="170"/>
      <c r="AC37" s="170"/>
      <c r="AD37" s="170"/>
      <c r="AE37" s="171"/>
    </row>
    <row r="38" spans="1:31" ht="14.25" thickBot="1" x14ac:dyDescent="0.25">
      <c r="A38" s="84" t="s">
        <v>148</v>
      </c>
      <c r="B38" s="100" t="s">
        <v>106</v>
      </c>
      <c r="O38" s="4"/>
      <c r="P38" s="4"/>
      <c r="Q38" s="4"/>
      <c r="R38" s="76"/>
      <c r="S38" s="89"/>
      <c r="T38" s="89"/>
      <c r="U38" s="89"/>
      <c r="V38" s="172"/>
      <c r="W38" s="173"/>
      <c r="X38" s="173"/>
      <c r="Y38" s="173"/>
      <c r="Z38" s="173"/>
      <c r="AA38" s="173"/>
      <c r="AB38" s="173"/>
      <c r="AC38" s="173"/>
      <c r="AD38" s="173"/>
      <c r="AE38" s="174"/>
    </row>
    <row r="39" spans="1:31" x14ac:dyDescent="0.2">
      <c r="R39" s="76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76"/>
    </row>
  </sheetData>
  <mergeCells count="72">
    <mergeCell ref="V38:AE38"/>
    <mergeCell ref="B12:C12"/>
    <mergeCell ref="V34:AE34"/>
    <mergeCell ref="V35:AE35"/>
    <mergeCell ref="V36:AE36"/>
    <mergeCell ref="V37:AE37"/>
    <mergeCell ref="A31:B31"/>
    <mergeCell ref="V31:AE31"/>
    <mergeCell ref="B18:C18"/>
    <mergeCell ref="B19:C19"/>
    <mergeCell ref="B20:C20"/>
    <mergeCell ref="A21:E21"/>
    <mergeCell ref="A23:AE23"/>
    <mergeCell ref="B24:E24"/>
    <mergeCell ref="F24:I24"/>
    <mergeCell ref="K24:R24"/>
    <mergeCell ref="A32:A33"/>
    <mergeCell ref="B32:I33"/>
    <mergeCell ref="V32:AE32"/>
    <mergeCell ref="V33:AE33"/>
    <mergeCell ref="B25:AE25"/>
    <mergeCell ref="A26:A28"/>
    <mergeCell ref="B26:C26"/>
    <mergeCell ref="D26:I26"/>
    <mergeCell ref="J26:R27"/>
    <mergeCell ref="S26:AE27"/>
    <mergeCell ref="B27:C27"/>
    <mergeCell ref="D27:I27"/>
    <mergeCell ref="B28:C28"/>
    <mergeCell ref="D28:I28"/>
    <mergeCell ref="J28:R28"/>
    <mergeCell ref="S28:AE28"/>
    <mergeCell ref="B13:C13"/>
    <mergeCell ref="B14:C14"/>
    <mergeCell ref="B15:C15"/>
    <mergeCell ref="B16:C16"/>
    <mergeCell ref="B17:C17"/>
    <mergeCell ref="S24:AE24"/>
    <mergeCell ref="B11:C11"/>
    <mergeCell ref="K8:AB8"/>
    <mergeCell ref="AC8:AC10"/>
    <mergeCell ref="AD8:AD10"/>
    <mergeCell ref="AE8:AE10"/>
    <mergeCell ref="G9:G10"/>
    <mergeCell ref="J9:J10"/>
    <mergeCell ref="K9:L9"/>
    <mergeCell ref="M9:N9"/>
    <mergeCell ref="O9:P9"/>
    <mergeCell ref="Q9:R9"/>
    <mergeCell ref="S9:T9"/>
    <mergeCell ref="U9:V9"/>
    <mergeCell ref="W9:X9"/>
    <mergeCell ref="Y9:Z9"/>
    <mergeCell ref="AA9:AB9"/>
    <mergeCell ref="A5:C5"/>
    <mergeCell ref="D5:J5"/>
    <mergeCell ref="A6:C6"/>
    <mergeCell ref="D6:J6"/>
    <mergeCell ref="A8:A10"/>
    <mergeCell ref="B8:C10"/>
    <mergeCell ref="D8:D10"/>
    <mergeCell ref="E8:E10"/>
    <mergeCell ref="F8:F10"/>
    <mergeCell ref="G8:J8"/>
    <mergeCell ref="H9:H10"/>
    <mergeCell ref="I9:I10"/>
    <mergeCell ref="A1:C1"/>
    <mergeCell ref="D1:W1"/>
    <mergeCell ref="A3:C3"/>
    <mergeCell ref="D3:J3"/>
    <mergeCell ref="A4:C4"/>
    <mergeCell ref="D4:J4"/>
  </mergeCells>
  <conditionalFormatting sqref="H11:H20">
    <cfRule type="cellIs" dxfId="31" priority="4" stopIfTrue="1" operator="lessThan">
      <formula>155</formula>
    </cfRule>
  </conditionalFormatting>
  <conditionalFormatting sqref="H11:H20">
    <cfRule type="cellIs" dxfId="30" priority="3" stopIfTrue="1" operator="lessThan">
      <formula>155.01</formula>
    </cfRule>
  </conditionalFormatting>
  <conditionalFormatting sqref="H17:H20">
    <cfRule type="cellIs" dxfId="29" priority="2" stopIfTrue="1" operator="lessThan">
      <formula>155</formula>
    </cfRule>
  </conditionalFormatting>
  <conditionalFormatting sqref="H17:H20">
    <cfRule type="cellIs" dxfId="28" priority="1" stopIfTrue="1" operator="lessThan">
      <formula>155.01</formula>
    </cfRule>
  </conditionalFormatting>
  <dataValidations count="1">
    <dataValidation type="list" allowBlank="1" showInputMessage="1" showErrorMessage="1" sqref="D11:D20">
      <formula1>$AF$11:$AF$15</formula1>
    </dataValidation>
  </dataValidations>
  <pageMargins left="0.70866141732283472" right="0.70866141732283472" top="0.74803149606299213" bottom="0.74803149606299213" header="0.31496062992125984" footer="0.31496062992125984"/>
  <pageSetup paperSize="9" scale="46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O39"/>
  <sheetViews>
    <sheetView topLeftCell="A4" workbookViewId="0">
      <selection activeCell="Y9" sqref="Y9:Z9"/>
    </sheetView>
  </sheetViews>
  <sheetFormatPr defaultColWidth="9.140625" defaultRowHeight="12.75" x14ac:dyDescent="0.2"/>
  <cols>
    <col min="1" max="1" width="4.5703125" style="2" customWidth="1"/>
    <col min="2" max="2" width="36.28515625" style="2" customWidth="1"/>
    <col min="3" max="3" width="6.140625" style="2" customWidth="1"/>
    <col min="4" max="4" width="12.85546875" style="2" customWidth="1"/>
    <col min="5" max="6" width="11" style="2" customWidth="1"/>
    <col min="7" max="7" width="13.7109375" style="2" customWidth="1"/>
    <col min="8" max="8" width="11.5703125" style="2" customWidth="1"/>
    <col min="9" max="10" width="8.28515625" style="2" customWidth="1"/>
    <col min="11" max="11" width="8.85546875" style="2" bestFit="1" customWidth="1"/>
    <col min="12" max="12" width="5.7109375" style="2" customWidth="1"/>
    <col min="13" max="13" width="8.85546875" style="2" bestFit="1" customWidth="1"/>
    <col min="14" max="14" width="5.7109375" style="2" customWidth="1"/>
    <col min="15" max="15" width="8.85546875" style="2" bestFit="1" customWidth="1"/>
    <col min="16" max="16" width="5.7109375" style="2" customWidth="1"/>
    <col min="17" max="17" width="8.85546875" style="2" bestFit="1" customWidth="1"/>
    <col min="18" max="18" width="6.140625" style="2" customWidth="1"/>
    <col min="19" max="19" width="6.85546875" style="2" bestFit="1" customWidth="1"/>
    <col min="20" max="20" width="5.7109375" style="14" customWidth="1"/>
    <col min="21" max="21" width="8.85546875" style="2" bestFit="1" customWidth="1"/>
    <col min="22" max="22" width="5.7109375" style="2" customWidth="1"/>
    <col min="23" max="23" width="8.85546875" style="2" bestFit="1" customWidth="1"/>
    <col min="24" max="24" width="6" style="2" customWidth="1"/>
    <col min="25" max="25" width="8.85546875" style="2" bestFit="1" customWidth="1"/>
    <col min="26" max="26" width="6" style="2" customWidth="1"/>
    <col min="27" max="27" width="8.85546875" style="2" bestFit="1" customWidth="1"/>
    <col min="28" max="28" width="5.7109375" style="2" customWidth="1"/>
    <col min="29" max="29" width="7.7109375" style="2" customWidth="1"/>
    <col min="30" max="30" width="10" style="2" customWidth="1"/>
    <col min="31" max="31" width="17.7109375" style="2" customWidth="1"/>
    <col min="32" max="32" width="9.140625" style="2"/>
    <col min="33" max="34" width="6.42578125" style="2" customWidth="1"/>
    <col min="35" max="35" width="6.42578125" style="2" bestFit="1" customWidth="1"/>
    <col min="36" max="36" width="5.5703125" style="2" customWidth="1"/>
    <col min="37" max="37" width="6.42578125" style="2" customWidth="1"/>
    <col min="38" max="39" width="5.5703125" style="2" customWidth="1"/>
    <col min="40" max="41" width="9.140625" style="2" customWidth="1"/>
    <col min="42" max="16384" width="9.140625" style="2"/>
  </cols>
  <sheetData>
    <row r="1" spans="1:41" s="1" customFormat="1" ht="18" x14ac:dyDescent="0.3">
      <c r="A1" s="142" t="s">
        <v>121</v>
      </c>
      <c r="B1" s="142"/>
      <c r="C1" s="142"/>
      <c r="D1" s="143" t="s">
        <v>141</v>
      </c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  <c r="S1" s="143"/>
      <c r="T1" s="143"/>
      <c r="U1" s="143"/>
      <c r="V1" s="143"/>
      <c r="W1" s="143"/>
      <c r="X1" s="39"/>
      <c r="Y1" s="39"/>
      <c r="Z1" s="39"/>
      <c r="AA1" s="39"/>
      <c r="AB1" s="39"/>
      <c r="AC1" s="39"/>
      <c r="AD1" s="39"/>
      <c r="AE1" s="39"/>
    </row>
    <row r="2" spans="1:41" s="1" customFormat="1" ht="15" customHeight="1" thickBot="1" x14ac:dyDescent="0.35">
      <c r="A2" s="40"/>
      <c r="B2" s="40"/>
      <c r="C2" s="40"/>
      <c r="D2" s="41"/>
      <c r="E2" s="41"/>
      <c r="F2" s="41"/>
      <c r="G2" s="41"/>
      <c r="H2" s="41"/>
      <c r="I2" s="41"/>
      <c r="J2" s="41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39"/>
      <c r="Y2" s="39"/>
      <c r="Z2" s="39"/>
      <c r="AA2" s="39"/>
      <c r="AB2" s="39"/>
      <c r="AC2" s="39"/>
      <c r="AD2" s="39"/>
      <c r="AE2" s="39"/>
    </row>
    <row r="3" spans="1:41" s="1" customFormat="1" ht="15" customHeight="1" thickBot="1" x14ac:dyDescent="0.35">
      <c r="A3" s="137" t="s">
        <v>23</v>
      </c>
      <c r="B3" s="138"/>
      <c r="C3" s="139"/>
      <c r="D3" s="144" t="s">
        <v>122</v>
      </c>
      <c r="E3" s="145"/>
      <c r="F3" s="145"/>
      <c r="G3" s="145"/>
      <c r="H3" s="145"/>
      <c r="I3" s="145"/>
      <c r="J3" s="146"/>
      <c r="K3" s="43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</row>
    <row r="4" spans="1:41" s="1" customFormat="1" ht="15" customHeight="1" thickBot="1" x14ac:dyDescent="0.35">
      <c r="A4" s="137" t="s">
        <v>56</v>
      </c>
      <c r="B4" s="138"/>
      <c r="C4" s="139"/>
      <c r="D4" s="144"/>
      <c r="E4" s="145"/>
      <c r="F4" s="145"/>
      <c r="G4" s="145"/>
      <c r="H4" s="145"/>
      <c r="I4" s="145"/>
      <c r="J4" s="146"/>
      <c r="K4" s="43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</row>
    <row r="5" spans="1:41" s="1" customFormat="1" ht="15" customHeight="1" thickBot="1" x14ac:dyDescent="0.35">
      <c r="A5" s="140" t="s">
        <v>30</v>
      </c>
      <c r="B5" s="141"/>
      <c r="C5" s="141"/>
      <c r="D5" s="147"/>
      <c r="E5" s="148"/>
      <c r="F5" s="148"/>
      <c r="G5" s="148"/>
      <c r="H5" s="148"/>
      <c r="I5" s="148"/>
      <c r="J5" s="149"/>
      <c r="K5" s="43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</row>
    <row r="6" spans="1:41" s="1" customFormat="1" ht="15" customHeight="1" thickBot="1" x14ac:dyDescent="0.35">
      <c r="A6" s="137" t="s">
        <v>31</v>
      </c>
      <c r="B6" s="138"/>
      <c r="C6" s="138"/>
      <c r="D6" s="134" t="s">
        <v>123</v>
      </c>
      <c r="E6" s="135"/>
      <c r="F6" s="135"/>
      <c r="G6" s="135"/>
      <c r="H6" s="135"/>
      <c r="I6" s="135"/>
      <c r="J6" s="136"/>
      <c r="K6" s="43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</row>
    <row r="7" spans="1:41" s="1" customFormat="1" ht="18.75" thickBot="1" x14ac:dyDescent="0.35">
      <c r="A7" s="16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</row>
    <row r="8" spans="1:41" ht="15.75" customHeight="1" x14ac:dyDescent="0.2">
      <c r="A8" s="122" t="s">
        <v>0</v>
      </c>
      <c r="B8" s="150" t="s">
        <v>146</v>
      </c>
      <c r="C8" s="163"/>
      <c r="D8" s="166" t="s">
        <v>35</v>
      </c>
      <c r="E8" s="150" t="s">
        <v>36</v>
      </c>
      <c r="F8" s="125" t="s">
        <v>84</v>
      </c>
      <c r="G8" s="160" t="s">
        <v>1</v>
      </c>
      <c r="H8" s="161"/>
      <c r="I8" s="161"/>
      <c r="J8" s="162"/>
      <c r="K8" s="157" t="s">
        <v>2</v>
      </c>
      <c r="L8" s="158"/>
      <c r="M8" s="158"/>
      <c r="N8" s="158"/>
      <c r="O8" s="158"/>
      <c r="P8" s="158"/>
      <c r="Q8" s="158"/>
      <c r="R8" s="158"/>
      <c r="S8" s="158"/>
      <c r="T8" s="158"/>
      <c r="U8" s="158"/>
      <c r="V8" s="158"/>
      <c r="W8" s="158"/>
      <c r="X8" s="158"/>
      <c r="Y8" s="158"/>
      <c r="Z8" s="158"/>
      <c r="AA8" s="158"/>
      <c r="AB8" s="159"/>
      <c r="AC8" s="119" t="s">
        <v>85</v>
      </c>
      <c r="AD8" s="122" t="s">
        <v>39</v>
      </c>
      <c r="AE8" s="125" t="s">
        <v>33</v>
      </c>
    </row>
    <row r="9" spans="1:41" ht="56.25" customHeight="1" x14ac:dyDescent="0.2">
      <c r="A9" s="123"/>
      <c r="B9" s="151"/>
      <c r="C9" s="164"/>
      <c r="D9" s="167"/>
      <c r="E9" s="151"/>
      <c r="F9" s="126"/>
      <c r="G9" s="153" t="s">
        <v>34</v>
      </c>
      <c r="H9" s="155" t="s">
        <v>139</v>
      </c>
      <c r="I9" s="155" t="s">
        <v>90</v>
      </c>
      <c r="J9" s="132" t="s">
        <v>27</v>
      </c>
      <c r="K9" s="131" t="s">
        <v>29</v>
      </c>
      <c r="L9" s="129"/>
      <c r="M9" s="129" t="s">
        <v>28</v>
      </c>
      <c r="N9" s="129"/>
      <c r="O9" s="129" t="s">
        <v>18</v>
      </c>
      <c r="P9" s="129"/>
      <c r="Q9" s="129" t="s">
        <v>15</v>
      </c>
      <c r="R9" s="129"/>
      <c r="S9" s="129" t="s">
        <v>3</v>
      </c>
      <c r="T9" s="129"/>
      <c r="U9" s="129" t="s">
        <v>17</v>
      </c>
      <c r="V9" s="129"/>
      <c r="W9" s="129" t="s">
        <v>19</v>
      </c>
      <c r="X9" s="129"/>
      <c r="Y9" s="129" t="s">
        <v>147</v>
      </c>
      <c r="Z9" s="129"/>
      <c r="AA9" s="129" t="s">
        <v>16</v>
      </c>
      <c r="AB9" s="130"/>
      <c r="AC9" s="120"/>
      <c r="AD9" s="123"/>
      <c r="AE9" s="126"/>
      <c r="AG9" s="21" t="s">
        <v>49</v>
      </c>
      <c r="AH9" s="21" t="s">
        <v>50</v>
      </c>
      <c r="AI9" s="21" t="s">
        <v>46</v>
      </c>
      <c r="AJ9" s="21" t="s">
        <v>45</v>
      </c>
      <c r="AK9" s="21" t="s">
        <v>48</v>
      </c>
      <c r="AL9" s="21" t="s">
        <v>51</v>
      </c>
      <c r="AM9" s="4" t="s">
        <v>79</v>
      </c>
      <c r="AN9" s="21" t="s">
        <v>47</v>
      </c>
      <c r="AO9" s="22" t="s">
        <v>52</v>
      </c>
    </row>
    <row r="10" spans="1:41" ht="15" customHeight="1" thickBot="1" x14ac:dyDescent="0.25">
      <c r="A10" s="124"/>
      <c r="B10" s="152"/>
      <c r="C10" s="165"/>
      <c r="D10" s="168"/>
      <c r="E10" s="152"/>
      <c r="F10" s="127"/>
      <c r="G10" s="154"/>
      <c r="H10" s="156"/>
      <c r="I10" s="156"/>
      <c r="J10" s="133"/>
      <c r="K10" s="51" t="s">
        <v>21</v>
      </c>
      <c r="L10" s="52" t="s">
        <v>22</v>
      </c>
      <c r="M10" s="52" t="s">
        <v>21</v>
      </c>
      <c r="N10" s="52" t="s">
        <v>22</v>
      </c>
      <c r="O10" s="52" t="s">
        <v>21</v>
      </c>
      <c r="P10" s="52" t="s">
        <v>22</v>
      </c>
      <c r="Q10" s="52" t="s">
        <v>21</v>
      </c>
      <c r="R10" s="52" t="s">
        <v>22</v>
      </c>
      <c r="S10" s="52" t="s">
        <v>21</v>
      </c>
      <c r="T10" s="53" t="s">
        <v>22</v>
      </c>
      <c r="U10" s="52" t="s">
        <v>21</v>
      </c>
      <c r="V10" s="52" t="s">
        <v>22</v>
      </c>
      <c r="W10" s="52" t="s">
        <v>21</v>
      </c>
      <c r="X10" s="52" t="s">
        <v>22</v>
      </c>
      <c r="Y10" s="52" t="s">
        <v>21</v>
      </c>
      <c r="Z10" s="52" t="s">
        <v>22</v>
      </c>
      <c r="AA10" s="52" t="s">
        <v>21</v>
      </c>
      <c r="AB10" s="74" t="s">
        <v>22</v>
      </c>
      <c r="AC10" s="121"/>
      <c r="AD10" s="124"/>
      <c r="AE10" s="127"/>
      <c r="AG10" s="23">
        <v>0.1</v>
      </c>
      <c r="AH10" s="23">
        <v>1.4E-2</v>
      </c>
      <c r="AI10" s="23">
        <v>0.14000000000000001</v>
      </c>
      <c r="AJ10" s="23">
        <v>8.0000000000000002E-3</v>
      </c>
      <c r="AK10" s="23">
        <v>0.03</v>
      </c>
      <c r="AL10" s="23">
        <v>0.01</v>
      </c>
      <c r="AM10" s="42">
        <v>2.5000000000000001E-3</v>
      </c>
      <c r="AN10" s="23">
        <v>4.7500000000000001E-2</v>
      </c>
      <c r="AO10" s="21">
        <v>200</v>
      </c>
    </row>
    <row r="11" spans="1:41" s="4" customFormat="1" ht="25.5" x14ac:dyDescent="0.2">
      <c r="A11" s="55" t="s">
        <v>4</v>
      </c>
      <c r="B11" s="128"/>
      <c r="C11" s="128"/>
      <c r="D11" s="56"/>
      <c r="E11" s="57"/>
      <c r="F11" s="65"/>
      <c r="G11" s="68"/>
      <c r="H11" s="58">
        <f t="shared" ref="H11:H20" si="0">ROUNDDOWN(G11/100*E11,2)</f>
        <v>0</v>
      </c>
      <c r="I11" s="58"/>
      <c r="J11" s="69" t="str">
        <f t="shared" ref="J11:J20" si="1">IF(D11="DoBPŠ",(IF(H11-I11&lt;=0,0,H11-I11)),"-")</f>
        <v>-</v>
      </c>
      <c r="K11" s="72">
        <f>IF(F11=621,IF($D11="DoBPŠ",(ROUNDDOWN($J11*L11,2)),(ROUNDDOWN($H11*L11,2))),0)</f>
        <v>0</v>
      </c>
      <c r="L11" s="59" t="str">
        <f t="shared" ref="L11:L17" si="2">IF($D11="DoBPŠ",(IF($H11&lt;=$AO$10,0%,0%)),(IF($D11="DoPČ-N",$AG$10,(IF($D11="DoVP-N",$AG$10,(IF($D11="DoPČ",$AG$10,(IF($D11="DoVP",$AG$10,"ERROR")))))))))</f>
        <v>ERROR</v>
      </c>
      <c r="M11" s="58">
        <f>IF(F11=623,IF($D11="DoBPŠ",(ROUNDDOWN($J11*N11,2)),(ROUNDDOWN($H11*N11,2))),0)</f>
        <v>0</v>
      </c>
      <c r="N11" s="59" t="str">
        <f t="shared" ref="N11:N17" si="3">IF($D11="DoBPŠ",(IF($H11&lt;=$AO$10,0%,0%)),(IF($D11="DoPČ-N",$AG$10,(IF($D11="DoVP-N",$AG$10,(IF($D11="DoPČ",$AG$10,(IF($D11="DoVP",$AG$10,"ERROR")))))))))</f>
        <v>ERROR</v>
      </c>
      <c r="O11" s="58" t="e">
        <f t="shared" ref="O11:O17" si="4">IF($D11="DoBPŠ",(ROUNDDOWN($J11*P11,2)),(ROUNDDOWN($H11*P11,2)))</f>
        <v>#VALUE!</v>
      </c>
      <c r="P11" s="59" t="str">
        <f t="shared" ref="P11:P17" si="5">IF($D11="DoBPŠ",(IF($H11&lt;=$AO$10,0%,0%)),(IF($D11="DoPČ-N",0%,(IF($D11="DoVP-N",0%,(IF($D11="DoPČ",$AH$10,(IF($D11="DoVP",$AH$10,"ERROR")))))))))</f>
        <v>ERROR</v>
      </c>
      <c r="Q11" s="58" t="e">
        <f t="shared" ref="Q11:Q16" si="6">IF($D11="DoBPŠ",(ROUNDDOWN($J11*R11,2)),(ROUNDDOWN($H11*R11,2)))</f>
        <v>#VALUE!</v>
      </c>
      <c r="R11" s="59" t="str">
        <f t="shared" ref="R11:R17" si="7">IF($D11="DoBPŠ",(IF($H11&lt;=$AO$10,0%,$AI$10)),(IF($D11="DoPČ-N",$AI$10,(IF($D11="DoVP-N",$AI$10,(IF($D11="DoPČ",$AI$10,(IF($D11="DoVP",$AI$10,"ERROR")))))))))</f>
        <v>ERROR</v>
      </c>
      <c r="S11" s="58">
        <f t="shared" ref="S11:S17" si="8">ROUNDDOWN(H11*T11,2)</f>
        <v>0</v>
      </c>
      <c r="T11" s="60">
        <f t="shared" ref="T11:T17" si="9">$AJ$10</f>
        <v>8.0000000000000002E-3</v>
      </c>
      <c r="U11" s="58" t="e">
        <f t="shared" ref="U11:U20" si="10">IF($D11="DoBPŠ",(ROUNDDOWN($J11*V11,2)),(ROUNDDOWN($H11*V11,2)))</f>
        <v>#VALUE!</v>
      </c>
      <c r="V11" s="59" t="str">
        <f t="shared" ref="V11:V17" si="11">IF($D11="DoBPŠ",(IF($H11&lt;=$AO$10,0%,$AK$10)),(IF($D11="DoPČ-N",$AK$10,(IF($D11="DoVP-N",$AK$10,(IF($D11="DoPČ",$AK$10,(IF($D11="DoVP",$AK$10,"ERROR")))))))))</f>
        <v>ERROR</v>
      </c>
      <c r="W11" s="58" t="e">
        <f t="shared" ref="W11:W17" si="12">IF($D11="DoBPŠ",(ROUNDDOWN($J11*X11,2)),(ROUNDDOWN($H11*X11,2)))</f>
        <v>#VALUE!</v>
      </c>
      <c r="X11" s="59" t="str">
        <f t="shared" ref="X11:X17" si="13">IF($D11="DoBPŠ",(IF($H11&lt;=$AO$10,0%,0%)),(IF($D11="DoPČ-N",0%,(IF($D11="DoVP-N",0%,(IF($D11="DoPČ",$AL$10,(IF($D11="DoVP",$AL$10,"ERROR")))))))))</f>
        <v>ERROR</v>
      </c>
      <c r="Y11" s="58" t="e">
        <f>IF($D11="DoBPŠ",(ROUNDDOWN($J11*Z11,2)),(ROUNDDOWN($H11*Z11,2)))</f>
        <v>#VALUE!</v>
      </c>
      <c r="Z11" s="59" t="str">
        <f>IF($D11="DoBPŠ",(IF($H11&lt;=$AO$10,0%,0%)),(IF($D11="DoPČ-N",0%,(IF($D11="DoVP-N",0%,(IF($D11="DoPČ",$AM$10,(IF($D11="DoVP",$AM$10,"ERROR")))))))))</f>
        <v>ERROR</v>
      </c>
      <c r="AA11" s="58" t="e">
        <f t="shared" ref="AA11:AA17" si="14">IF($D11="DoBPŠ",(ROUNDDOWN($J11*AB11,2)),(ROUNDDOWN($H11*AB11,2)))</f>
        <v>#VALUE!</v>
      </c>
      <c r="AB11" s="73" t="str">
        <f t="shared" ref="AB11:AB17" si="15">IF($D11="DoBPŠ",(IF($H11&lt;=$AO$10,0%,$AN$10)),(IF($D11="DoPČ-N",$AN$10,(IF($D11="DoVP-N",$AN$10,(IF($D11="DoPČ",$AN$10,(IF($D11="DoVP",$AN$10,"ERROR")))))))))</f>
        <v>ERROR</v>
      </c>
      <c r="AC11" s="79"/>
      <c r="AD11" s="82" t="e">
        <f>ROUNDDOWN(H11+S11+Q11+AA11+U11+K11+M11+O11+W11+Y11,2)</f>
        <v>#VALUE!</v>
      </c>
      <c r="AE11" s="61"/>
      <c r="AF11" s="37" t="s">
        <v>55</v>
      </c>
    </row>
    <row r="12" spans="1:41" s="4" customFormat="1" ht="25.5" x14ac:dyDescent="0.2">
      <c r="A12" s="10" t="s">
        <v>5</v>
      </c>
      <c r="B12" s="118"/>
      <c r="C12" s="118"/>
      <c r="D12" s="12"/>
      <c r="E12" s="15"/>
      <c r="F12" s="46"/>
      <c r="G12" s="47"/>
      <c r="H12" s="3">
        <f t="shared" si="0"/>
        <v>0</v>
      </c>
      <c r="I12" s="3"/>
      <c r="J12" s="48" t="str">
        <f t="shared" si="1"/>
        <v>-</v>
      </c>
      <c r="K12" s="49">
        <f t="shared" ref="K12:K20" si="16">IF(F12=621,IF($D12="DoBPŠ",(ROUNDDOWN($J12*L12,2)),(ROUNDDOWN($H12*L12,2))),0)</f>
        <v>0</v>
      </c>
      <c r="L12" s="24" t="str">
        <f t="shared" si="2"/>
        <v>ERROR</v>
      </c>
      <c r="M12" s="3">
        <f t="shared" ref="M12:M20" si="17">IF(F12=623,IF($D12="DoBPŠ",(ROUNDDOWN($J12*N12,2)),(ROUNDDOWN($H12*N12,2))),0)</f>
        <v>0</v>
      </c>
      <c r="N12" s="24" t="str">
        <f t="shared" si="3"/>
        <v>ERROR</v>
      </c>
      <c r="O12" s="3" t="e">
        <f t="shared" si="4"/>
        <v>#VALUE!</v>
      </c>
      <c r="P12" s="24" t="str">
        <f t="shared" si="5"/>
        <v>ERROR</v>
      </c>
      <c r="Q12" s="3" t="e">
        <f t="shared" si="6"/>
        <v>#VALUE!</v>
      </c>
      <c r="R12" s="24" t="str">
        <f t="shared" si="7"/>
        <v>ERROR</v>
      </c>
      <c r="S12" s="3">
        <f t="shared" si="8"/>
        <v>0</v>
      </c>
      <c r="T12" s="17">
        <f t="shared" si="9"/>
        <v>8.0000000000000002E-3</v>
      </c>
      <c r="U12" s="3" t="e">
        <f t="shared" si="10"/>
        <v>#VALUE!</v>
      </c>
      <c r="V12" s="24" t="str">
        <f t="shared" si="11"/>
        <v>ERROR</v>
      </c>
      <c r="W12" s="3" t="e">
        <f t="shared" si="12"/>
        <v>#VALUE!</v>
      </c>
      <c r="X12" s="24" t="str">
        <f t="shared" si="13"/>
        <v>ERROR</v>
      </c>
      <c r="Y12" s="3" t="e">
        <f t="shared" ref="Y12:Y20" si="18">IF($D12="DoBPŠ",(ROUNDDOWN($J12*Z12,2)),(ROUNDDOWN($H12*Z12,2)))</f>
        <v>#VALUE!</v>
      </c>
      <c r="Z12" s="24" t="str">
        <f t="shared" ref="Z12:Z20" si="19">IF($D12="DoBPŠ",(IF($H12&lt;=$AO$10,0%,0%)),(IF($D12="DoPČ-N",0%,(IF($D12="DoVP-N",0%,(IF($D12="DoPČ",$AM$10,(IF($D12="DoVP",$AM$10,"ERROR")))))))))</f>
        <v>ERROR</v>
      </c>
      <c r="AA12" s="3" t="e">
        <f t="shared" si="14"/>
        <v>#VALUE!</v>
      </c>
      <c r="AB12" s="50" t="str">
        <f t="shared" si="15"/>
        <v>ERROR</v>
      </c>
      <c r="AC12" s="80"/>
      <c r="AD12" s="83" t="e">
        <f t="shared" ref="AD12:AD20" si="20">ROUNDDOWN(H12+S12+Q12+AA12+U12+K12+M12+O12+W12+Y12,2)</f>
        <v>#VALUE!</v>
      </c>
      <c r="AE12" s="11"/>
      <c r="AF12" s="37" t="s">
        <v>44</v>
      </c>
    </row>
    <row r="13" spans="1:41" s="4" customFormat="1" ht="25.5" x14ac:dyDescent="0.2">
      <c r="A13" s="10" t="s">
        <v>6</v>
      </c>
      <c r="B13" s="118"/>
      <c r="C13" s="118"/>
      <c r="D13" s="12"/>
      <c r="E13" s="15"/>
      <c r="F13" s="46"/>
      <c r="G13" s="47"/>
      <c r="H13" s="3">
        <f t="shared" si="0"/>
        <v>0</v>
      </c>
      <c r="I13" s="3"/>
      <c r="J13" s="48" t="str">
        <f t="shared" si="1"/>
        <v>-</v>
      </c>
      <c r="K13" s="49">
        <f t="shared" si="16"/>
        <v>0</v>
      </c>
      <c r="L13" s="24" t="str">
        <f t="shared" si="2"/>
        <v>ERROR</v>
      </c>
      <c r="M13" s="3">
        <f t="shared" si="17"/>
        <v>0</v>
      </c>
      <c r="N13" s="24" t="str">
        <f t="shared" si="3"/>
        <v>ERROR</v>
      </c>
      <c r="O13" s="3" t="e">
        <f t="shared" si="4"/>
        <v>#VALUE!</v>
      </c>
      <c r="P13" s="24" t="str">
        <f t="shared" si="5"/>
        <v>ERROR</v>
      </c>
      <c r="Q13" s="3" t="e">
        <f t="shared" si="6"/>
        <v>#VALUE!</v>
      </c>
      <c r="R13" s="24" t="str">
        <f t="shared" si="7"/>
        <v>ERROR</v>
      </c>
      <c r="S13" s="3">
        <f t="shared" si="8"/>
        <v>0</v>
      </c>
      <c r="T13" s="17">
        <f t="shared" si="9"/>
        <v>8.0000000000000002E-3</v>
      </c>
      <c r="U13" s="3" t="e">
        <f t="shared" si="10"/>
        <v>#VALUE!</v>
      </c>
      <c r="V13" s="24" t="str">
        <f t="shared" si="11"/>
        <v>ERROR</v>
      </c>
      <c r="W13" s="3" t="e">
        <f t="shared" si="12"/>
        <v>#VALUE!</v>
      </c>
      <c r="X13" s="24" t="str">
        <f t="shared" si="13"/>
        <v>ERROR</v>
      </c>
      <c r="Y13" s="3" t="e">
        <f t="shared" si="18"/>
        <v>#VALUE!</v>
      </c>
      <c r="Z13" s="24" t="str">
        <f t="shared" si="19"/>
        <v>ERROR</v>
      </c>
      <c r="AA13" s="3" t="e">
        <f t="shared" si="14"/>
        <v>#VALUE!</v>
      </c>
      <c r="AB13" s="50" t="str">
        <f t="shared" si="15"/>
        <v>ERROR</v>
      </c>
      <c r="AC13" s="80"/>
      <c r="AD13" s="83" t="e">
        <f t="shared" si="20"/>
        <v>#VALUE!</v>
      </c>
      <c r="AE13" s="11"/>
      <c r="AF13" s="37" t="s">
        <v>20</v>
      </c>
    </row>
    <row r="14" spans="1:41" s="4" customFormat="1" ht="25.5" x14ac:dyDescent="0.2">
      <c r="A14" s="10" t="s">
        <v>7</v>
      </c>
      <c r="B14" s="118"/>
      <c r="C14" s="118"/>
      <c r="D14" s="12"/>
      <c r="E14" s="15"/>
      <c r="F14" s="46"/>
      <c r="G14" s="47"/>
      <c r="H14" s="3">
        <f t="shared" si="0"/>
        <v>0</v>
      </c>
      <c r="I14" s="3"/>
      <c r="J14" s="48" t="str">
        <f t="shared" si="1"/>
        <v>-</v>
      </c>
      <c r="K14" s="49">
        <f t="shared" si="16"/>
        <v>0</v>
      </c>
      <c r="L14" s="24" t="str">
        <f t="shared" si="2"/>
        <v>ERROR</v>
      </c>
      <c r="M14" s="3">
        <f t="shared" si="17"/>
        <v>0</v>
      </c>
      <c r="N14" s="24" t="str">
        <f t="shared" si="3"/>
        <v>ERROR</v>
      </c>
      <c r="O14" s="3" t="e">
        <f t="shared" si="4"/>
        <v>#VALUE!</v>
      </c>
      <c r="P14" s="24" t="str">
        <f t="shared" si="5"/>
        <v>ERROR</v>
      </c>
      <c r="Q14" s="3" t="e">
        <f t="shared" si="6"/>
        <v>#VALUE!</v>
      </c>
      <c r="R14" s="24" t="str">
        <f t="shared" si="7"/>
        <v>ERROR</v>
      </c>
      <c r="S14" s="3">
        <f t="shared" si="8"/>
        <v>0</v>
      </c>
      <c r="T14" s="17">
        <f t="shared" si="9"/>
        <v>8.0000000000000002E-3</v>
      </c>
      <c r="U14" s="3" t="e">
        <f t="shared" si="10"/>
        <v>#VALUE!</v>
      </c>
      <c r="V14" s="24" t="str">
        <f t="shared" si="11"/>
        <v>ERROR</v>
      </c>
      <c r="W14" s="3" t="e">
        <f t="shared" si="12"/>
        <v>#VALUE!</v>
      </c>
      <c r="X14" s="24" t="str">
        <f t="shared" si="13"/>
        <v>ERROR</v>
      </c>
      <c r="Y14" s="3" t="e">
        <f t="shared" si="18"/>
        <v>#VALUE!</v>
      </c>
      <c r="Z14" s="24" t="str">
        <f t="shared" si="19"/>
        <v>ERROR</v>
      </c>
      <c r="AA14" s="3" t="e">
        <f t="shared" si="14"/>
        <v>#VALUE!</v>
      </c>
      <c r="AB14" s="50" t="str">
        <f t="shared" si="15"/>
        <v>ERROR</v>
      </c>
      <c r="AC14" s="80"/>
      <c r="AD14" s="83" t="e">
        <f t="shared" si="20"/>
        <v>#VALUE!</v>
      </c>
      <c r="AE14" s="11"/>
      <c r="AF14" s="37" t="s">
        <v>32</v>
      </c>
    </row>
    <row r="15" spans="1:41" s="4" customFormat="1" ht="25.5" x14ac:dyDescent="0.2">
      <c r="A15" s="10" t="s">
        <v>8</v>
      </c>
      <c r="B15" s="118"/>
      <c r="C15" s="118"/>
      <c r="D15" s="12"/>
      <c r="E15" s="15"/>
      <c r="F15" s="46"/>
      <c r="G15" s="47"/>
      <c r="H15" s="3">
        <f t="shared" si="0"/>
        <v>0</v>
      </c>
      <c r="I15" s="3"/>
      <c r="J15" s="48" t="str">
        <f t="shared" si="1"/>
        <v>-</v>
      </c>
      <c r="K15" s="49">
        <f t="shared" si="16"/>
        <v>0</v>
      </c>
      <c r="L15" s="24" t="str">
        <f t="shared" si="2"/>
        <v>ERROR</v>
      </c>
      <c r="M15" s="3">
        <f t="shared" si="17"/>
        <v>0</v>
      </c>
      <c r="N15" s="24" t="str">
        <f t="shared" si="3"/>
        <v>ERROR</v>
      </c>
      <c r="O15" s="3" t="e">
        <f t="shared" si="4"/>
        <v>#VALUE!</v>
      </c>
      <c r="P15" s="24" t="str">
        <f t="shared" si="5"/>
        <v>ERROR</v>
      </c>
      <c r="Q15" s="3" t="e">
        <f t="shared" si="6"/>
        <v>#VALUE!</v>
      </c>
      <c r="R15" s="24" t="str">
        <f t="shared" si="7"/>
        <v>ERROR</v>
      </c>
      <c r="S15" s="3">
        <f t="shared" si="8"/>
        <v>0</v>
      </c>
      <c r="T15" s="17">
        <f t="shared" si="9"/>
        <v>8.0000000000000002E-3</v>
      </c>
      <c r="U15" s="3" t="e">
        <f t="shared" si="10"/>
        <v>#VALUE!</v>
      </c>
      <c r="V15" s="24" t="str">
        <f t="shared" si="11"/>
        <v>ERROR</v>
      </c>
      <c r="W15" s="3" t="e">
        <f t="shared" si="12"/>
        <v>#VALUE!</v>
      </c>
      <c r="X15" s="24" t="str">
        <f t="shared" si="13"/>
        <v>ERROR</v>
      </c>
      <c r="Y15" s="3" t="e">
        <f t="shared" si="18"/>
        <v>#VALUE!</v>
      </c>
      <c r="Z15" s="24" t="str">
        <f t="shared" si="19"/>
        <v>ERROR</v>
      </c>
      <c r="AA15" s="3" t="e">
        <f t="shared" si="14"/>
        <v>#VALUE!</v>
      </c>
      <c r="AB15" s="50" t="str">
        <f t="shared" si="15"/>
        <v>ERROR</v>
      </c>
      <c r="AC15" s="80"/>
      <c r="AD15" s="83" t="e">
        <f t="shared" si="20"/>
        <v>#VALUE!</v>
      </c>
      <c r="AE15" s="11"/>
      <c r="AF15" s="37"/>
    </row>
    <row r="16" spans="1:41" s="4" customFormat="1" ht="25.5" x14ac:dyDescent="0.2">
      <c r="A16" s="10" t="s">
        <v>9</v>
      </c>
      <c r="B16" s="118"/>
      <c r="C16" s="118"/>
      <c r="D16" s="12"/>
      <c r="E16" s="15"/>
      <c r="F16" s="46"/>
      <c r="G16" s="47"/>
      <c r="H16" s="3">
        <f t="shared" si="0"/>
        <v>0</v>
      </c>
      <c r="I16" s="3"/>
      <c r="J16" s="48" t="str">
        <f t="shared" si="1"/>
        <v>-</v>
      </c>
      <c r="K16" s="49">
        <f t="shared" si="16"/>
        <v>0</v>
      </c>
      <c r="L16" s="24" t="str">
        <f t="shared" si="2"/>
        <v>ERROR</v>
      </c>
      <c r="M16" s="3">
        <f t="shared" si="17"/>
        <v>0</v>
      </c>
      <c r="N16" s="24" t="str">
        <f t="shared" si="3"/>
        <v>ERROR</v>
      </c>
      <c r="O16" s="3" t="e">
        <f t="shared" si="4"/>
        <v>#VALUE!</v>
      </c>
      <c r="P16" s="24" t="str">
        <f t="shared" si="5"/>
        <v>ERROR</v>
      </c>
      <c r="Q16" s="3" t="e">
        <f t="shared" si="6"/>
        <v>#VALUE!</v>
      </c>
      <c r="R16" s="24" t="str">
        <f t="shared" si="7"/>
        <v>ERROR</v>
      </c>
      <c r="S16" s="3">
        <f t="shared" si="8"/>
        <v>0</v>
      </c>
      <c r="T16" s="17">
        <f t="shared" si="9"/>
        <v>8.0000000000000002E-3</v>
      </c>
      <c r="U16" s="3" t="e">
        <f t="shared" si="10"/>
        <v>#VALUE!</v>
      </c>
      <c r="V16" s="24" t="str">
        <f t="shared" si="11"/>
        <v>ERROR</v>
      </c>
      <c r="W16" s="3" t="e">
        <f t="shared" si="12"/>
        <v>#VALUE!</v>
      </c>
      <c r="X16" s="24" t="str">
        <f t="shared" si="13"/>
        <v>ERROR</v>
      </c>
      <c r="Y16" s="3" t="e">
        <f t="shared" si="18"/>
        <v>#VALUE!</v>
      </c>
      <c r="Z16" s="24" t="str">
        <f t="shared" si="19"/>
        <v>ERROR</v>
      </c>
      <c r="AA16" s="3" t="e">
        <f t="shared" si="14"/>
        <v>#VALUE!</v>
      </c>
      <c r="AB16" s="50" t="str">
        <f t="shared" si="15"/>
        <v>ERROR</v>
      </c>
      <c r="AC16" s="80"/>
      <c r="AD16" s="83" t="e">
        <f t="shared" si="20"/>
        <v>#VALUE!</v>
      </c>
      <c r="AE16" s="11"/>
    </row>
    <row r="17" spans="1:32" s="4" customFormat="1" ht="25.5" x14ac:dyDescent="0.2">
      <c r="A17" s="10" t="s">
        <v>10</v>
      </c>
      <c r="B17" s="118"/>
      <c r="C17" s="118"/>
      <c r="D17" s="12"/>
      <c r="E17" s="15"/>
      <c r="F17" s="46"/>
      <c r="G17" s="47"/>
      <c r="H17" s="3">
        <f t="shared" si="0"/>
        <v>0</v>
      </c>
      <c r="I17" s="3"/>
      <c r="J17" s="48" t="str">
        <f t="shared" si="1"/>
        <v>-</v>
      </c>
      <c r="K17" s="49">
        <f t="shared" si="16"/>
        <v>0</v>
      </c>
      <c r="L17" s="24" t="str">
        <f t="shared" si="2"/>
        <v>ERROR</v>
      </c>
      <c r="M17" s="3">
        <f t="shared" si="17"/>
        <v>0</v>
      </c>
      <c r="N17" s="24" t="str">
        <f t="shared" si="3"/>
        <v>ERROR</v>
      </c>
      <c r="O17" s="3" t="e">
        <f t="shared" si="4"/>
        <v>#VALUE!</v>
      </c>
      <c r="P17" s="24" t="str">
        <f t="shared" si="5"/>
        <v>ERROR</v>
      </c>
      <c r="Q17" s="3" t="e">
        <f>IF($D17="DoBPŠ",(ROUNDDOWN($J17*R17,2)),(ROUNDDOWN($H17*R17,2)))</f>
        <v>#VALUE!</v>
      </c>
      <c r="R17" s="24" t="str">
        <f t="shared" si="7"/>
        <v>ERROR</v>
      </c>
      <c r="S17" s="3">
        <f t="shared" si="8"/>
        <v>0</v>
      </c>
      <c r="T17" s="17">
        <f t="shared" si="9"/>
        <v>8.0000000000000002E-3</v>
      </c>
      <c r="U17" s="3" t="e">
        <f t="shared" si="10"/>
        <v>#VALUE!</v>
      </c>
      <c r="V17" s="24" t="str">
        <f t="shared" si="11"/>
        <v>ERROR</v>
      </c>
      <c r="W17" s="3" t="e">
        <f t="shared" si="12"/>
        <v>#VALUE!</v>
      </c>
      <c r="X17" s="24" t="str">
        <f t="shared" si="13"/>
        <v>ERROR</v>
      </c>
      <c r="Y17" s="3" t="e">
        <f t="shared" si="18"/>
        <v>#VALUE!</v>
      </c>
      <c r="Z17" s="24" t="str">
        <f t="shared" si="19"/>
        <v>ERROR</v>
      </c>
      <c r="AA17" s="3" t="e">
        <f t="shared" si="14"/>
        <v>#VALUE!</v>
      </c>
      <c r="AB17" s="50" t="str">
        <f t="shared" si="15"/>
        <v>ERROR</v>
      </c>
      <c r="AC17" s="80"/>
      <c r="AD17" s="83" t="e">
        <f t="shared" si="20"/>
        <v>#VALUE!</v>
      </c>
      <c r="AE17" s="11"/>
      <c r="AF17" s="45"/>
    </row>
    <row r="18" spans="1:32" s="4" customFormat="1" ht="25.5" customHeight="1" x14ac:dyDescent="0.2">
      <c r="A18" s="10" t="s">
        <v>11</v>
      </c>
      <c r="B18" s="118"/>
      <c r="C18" s="118"/>
      <c r="D18" s="12"/>
      <c r="E18" s="15"/>
      <c r="F18" s="46"/>
      <c r="G18" s="47"/>
      <c r="H18" s="3">
        <f t="shared" si="0"/>
        <v>0</v>
      </c>
      <c r="I18" s="3"/>
      <c r="J18" s="48" t="str">
        <f t="shared" si="1"/>
        <v>-</v>
      </c>
      <c r="K18" s="49">
        <f t="shared" si="16"/>
        <v>0</v>
      </c>
      <c r="L18" s="24" t="str">
        <f t="shared" ref="L18:L19" si="21">IF($D18="DoBPŠ",(IF($H18&lt;=$AO$10,0%,0%)),(IF($D18="DoPČ-N",$AG$10,(IF($D18="DoVP-N",$AG$10,(IF($D18="DoPČ",$AG$10,(IF($D18="DoVP",$AG$10,"ERROR")))))))))</f>
        <v>ERROR</v>
      </c>
      <c r="M18" s="3">
        <f t="shared" si="17"/>
        <v>0</v>
      </c>
      <c r="N18" s="24" t="str">
        <f t="shared" ref="N18:N19" si="22">IF($D18="DoBPŠ",(IF($H18&lt;=$AO$10,0%,0%)),(IF($D18="DoPČ-N",$AG$10,(IF($D18="DoVP-N",$AG$10,(IF($D18="DoPČ",$AG$10,(IF($D18="DoVP",$AG$10,"ERROR")))))))))</f>
        <v>ERROR</v>
      </c>
      <c r="O18" s="3" t="e">
        <f t="shared" ref="O18:O19" si="23">IF($D18="DoBPŠ",(ROUNDDOWN($J18*P18,2)),(ROUNDDOWN($H18*P18,2)))</f>
        <v>#VALUE!</v>
      </c>
      <c r="P18" s="24" t="str">
        <f t="shared" ref="P18:P19" si="24">IF($D18="DoBPŠ",(IF($H18&lt;=$AO$10,0%,0%)),(IF($D18="DoPČ-N",0%,(IF($D18="DoVP-N",0%,(IF($D18="DoPČ",$AH$10,(IF($D18="DoVP",$AH$10,"ERROR")))))))))</f>
        <v>ERROR</v>
      </c>
      <c r="Q18" s="3" t="e">
        <f t="shared" ref="Q18:Q19" si="25">IF($D18="DoBPŠ",(ROUNDDOWN($J18*R18,2)),(ROUNDDOWN($H18*R18,2)))</f>
        <v>#VALUE!</v>
      </c>
      <c r="R18" s="24" t="str">
        <f t="shared" ref="R18:R19" si="26">IF($D18="DoBPŠ",(IF($H18&lt;=$AO$10,0%,$AI$10)),(IF($D18="DoPČ-N",$AI$10,(IF($D18="DoVP-N",$AI$10,(IF($D18="DoPČ",$AI$10,(IF($D18="DoVP",$AI$10,"ERROR")))))))))</f>
        <v>ERROR</v>
      </c>
      <c r="S18" s="3">
        <f t="shared" ref="S18:S19" si="27">ROUNDDOWN(H18*T18,2)</f>
        <v>0</v>
      </c>
      <c r="T18" s="17">
        <f t="shared" ref="T18:T19" si="28">$AJ$10</f>
        <v>8.0000000000000002E-3</v>
      </c>
      <c r="U18" s="3" t="e">
        <f t="shared" si="10"/>
        <v>#VALUE!</v>
      </c>
      <c r="V18" s="24" t="str">
        <f t="shared" ref="V18:V19" si="29">IF($D18="DoBPŠ",(IF($H18&lt;=$AO$10,0%,$AK$10)),(IF($D18="DoPČ-N",$AK$10,(IF($D18="DoVP-N",$AK$10,(IF($D18="DoPČ",$AK$10,(IF($D18="DoVP",$AK$10,"ERROR")))))))))</f>
        <v>ERROR</v>
      </c>
      <c r="W18" s="3" t="e">
        <f t="shared" ref="W18:W19" si="30">IF($D18="DoBPŠ",(ROUNDDOWN($J18*X18,2)),(ROUNDDOWN($H18*X18,2)))</f>
        <v>#VALUE!</v>
      </c>
      <c r="X18" s="24" t="str">
        <f t="shared" ref="X18:X19" si="31">IF($D18="DoBPŠ",(IF($H18&lt;=$AO$10,0%,0%)),(IF($D18="DoPČ-N",0%,(IF($D18="DoVP-N",0%,(IF($D18="DoPČ",$AL$10,(IF($D18="DoVP",$AL$10,"ERROR")))))))))</f>
        <v>ERROR</v>
      </c>
      <c r="Y18" s="3" t="e">
        <f t="shared" si="18"/>
        <v>#VALUE!</v>
      </c>
      <c r="Z18" s="24" t="str">
        <f t="shared" si="19"/>
        <v>ERROR</v>
      </c>
      <c r="AA18" s="3" t="e">
        <f t="shared" ref="AA18:AA19" si="32">IF($D18="DoBPŠ",(ROUNDDOWN($J18*AB18,2)),(ROUNDDOWN($H18*AB18,2)))</f>
        <v>#VALUE!</v>
      </c>
      <c r="AB18" s="50" t="str">
        <f t="shared" ref="AB18:AB19" si="33">IF($D18="DoBPŠ",(IF($H18&lt;=$AO$10,0%,$AN$10)),(IF($D18="DoPČ-N",$AN$10,(IF($D18="DoVP-N",$AN$10,(IF($D18="DoPČ",$AN$10,(IF($D18="DoVP",$AN$10,"ERROR")))))))))</f>
        <v>ERROR</v>
      </c>
      <c r="AC18" s="80"/>
      <c r="AD18" s="83" t="e">
        <f t="shared" si="20"/>
        <v>#VALUE!</v>
      </c>
      <c r="AE18" s="11"/>
      <c r="AF18" s="45"/>
    </row>
    <row r="19" spans="1:32" s="4" customFormat="1" ht="25.5" customHeight="1" x14ac:dyDescent="0.2">
      <c r="A19" s="10" t="s">
        <v>82</v>
      </c>
      <c r="B19" s="118"/>
      <c r="C19" s="118"/>
      <c r="D19" s="12"/>
      <c r="E19" s="15"/>
      <c r="F19" s="46"/>
      <c r="G19" s="47"/>
      <c r="H19" s="3">
        <f t="shared" si="0"/>
        <v>0</v>
      </c>
      <c r="I19" s="3"/>
      <c r="J19" s="48" t="str">
        <f t="shared" si="1"/>
        <v>-</v>
      </c>
      <c r="K19" s="49">
        <f t="shared" si="16"/>
        <v>0</v>
      </c>
      <c r="L19" s="24" t="str">
        <f t="shared" si="21"/>
        <v>ERROR</v>
      </c>
      <c r="M19" s="3">
        <f t="shared" si="17"/>
        <v>0</v>
      </c>
      <c r="N19" s="24" t="str">
        <f t="shared" si="22"/>
        <v>ERROR</v>
      </c>
      <c r="O19" s="3" t="e">
        <f t="shared" si="23"/>
        <v>#VALUE!</v>
      </c>
      <c r="P19" s="24" t="str">
        <f t="shared" si="24"/>
        <v>ERROR</v>
      </c>
      <c r="Q19" s="3" t="e">
        <f t="shared" si="25"/>
        <v>#VALUE!</v>
      </c>
      <c r="R19" s="24" t="str">
        <f t="shared" si="26"/>
        <v>ERROR</v>
      </c>
      <c r="S19" s="3">
        <f t="shared" si="27"/>
        <v>0</v>
      </c>
      <c r="T19" s="17">
        <f t="shared" si="28"/>
        <v>8.0000000000000002E-3</v>
      </c>
      <c r="U19" s="3" t="e">
        <f t="shared" si="10"/>
        <v>#VALUE!</v>
      </c>
      <c r="V19" s="24" t="str">
        <f t="shared" si="29"/>
        <v>ERROR</v>
      </c>
      <c r="W19" s="3" t="e">
        <f t="shared" si="30"/>
        <v>#VALUE!</v>
      </c>
      <c r="X19" s="24" t="str">
        <f t="shared" si="31"/>
        <v>ERROR</v>
      </c>
      <c r="Y19" s="3" t="e">
        <f t="shared" si="18"/>
        <v>#VALUE!</v>
      </c>
      <c r="Z19" s="24" t="str">
        <f t="shared" si="19"/>
        <v>ERROR</v>
      </c>
      <c r="AA19" s="3" t="e">
        <f t="shared" si="32"/>
        <v>#VALUE!</v>
      </c>
      <c r="AB19" s="50" t="str">
        <f t="shared" si="33"/>
        <v>ERROR</v>
      </c>
      <c r="AC19" s="80"/>
      <c r="AD19" s="83" t="e">
        <f t="shared" si="20"/>
        <v>#VALUE!</v>
      </c>
      <c r="AE19" s="11"/>
      <c r="AF19" s="45"/>
    </row>
    <row r="20" spans="1:32" s="4" customFormat="1" ht="25.5" x14ac:dyDescent="0.2">
      <c r="A20" s="10" t="s">
        <v>83</v>
      </c>
      <c r="B20" s="118"/>
      <c r="C20" s="118"/>
      <c r="D20" s="12"/>
      <c r="E20" s="15"/>
      <c r="F20" s="46"/>
      <c r="G20" s="47"/>
      <c r="H20" s="3">
        <f t="shared" si="0"/>
        <v>0</v>
      </c>
      <c r="I20" s="3"/>
      <c r="J20" s="48" t="str">
        <f t="shared" si="1"/>
        <v>-</v>
      </c>
      <c r="K20" s="49">
        <f t="shared" si="16"/>
        <v>0</v>
      </c>
      <c r="L20" s="24" t="str">
        <f>IF($D20="DoBPŠ",(IF($H20&lt;=$AO$10,0%,0%)),(IF($D20="DoPČ-N",$AG$10,(IF($D20="DoVP-N",$AG$10,(IF($D20="DoPČ",$AG$10,(IF($D20="DoVP",$AG$10,"ERROR")))))))))</f>
        <v>ERROR</v>
      </c>
      <c r="M20" s="3">
        <f t="shared" si="17"/>
        <v>0</v>
      </c>
      <c r="N20" s="24" t="str">
        <f>IF($D20="DoBPŠ",(IF($H20&lt;=$AO$10,0%,0%)),(IF($D20="DoPČ-N",$AG$10,(IF($D20="DoVP-N",$AG$10,(IF($D20="DoPČ",$AG$10,(IF($D20="DoVP",$AG$10,"ERROR")))))))))</f>
        <v>ERROR</v>
      </c>
      <c r="O20" s="3" t="e">
        <f>IF($D20="DoBPŠ",(ROUNDDOWN($J20*P20,2)),(ROUNDDOWN($H20*P20,2)))</f>
        <v>#VALUE!</v>
      </c>
      <c r="P20" s="24" t="str">
        <f>IF($D20="DoBPŠ",(IF($H20&lt;=$AO$10,0%,0%)),(IF($D20="DoPČ-N",0%,(IF($D20="DoVP-N",0%,(IF($D20="DoPČ",$AH$10,(IF($D20="DoVP",$AH$10,"ERROR")))))))))</f>
        <v>ERROR</v>
      </c>
      <c r="Q20" s="3" t="e">
        <f>IF($D20="DoBPŠ",(ROUNDDOWN($J20*R20,2)),(ROUNDDOWN($H20*R20,2)))</f>
        <v>#VALUE!</v>
      </c>
      <c r="R20" s="24" t="str">
        <f>IF($D20="DoBPŠ",(IF($H20&lt;=$AO$10,0%,$AI$10)),(IF($D20="DoPČ-N",$AI$10,(IF($D20="DoVP-N",$AI$10,(IF($D20="DoPČ",$AI$10,(IF($D20="DoVP",$AI$10,"ERROR")))))))))</f>
        <v>ERROR</v>
      </c>
      <c r="S20" s="3">
        <f>ROUNDDOWN(H20*T20,2)</f>
        <v>0</v>
      </c>
      <c r="T20" s="17">
        <f>$AJ$10</f>
        <v>8.0000000000000002E-3</v>
      </c>
      <c r="U20" s="3" t="e">
        <f t="shared" si="10"/>
        <v>#VALUE!</v>
      </c>
      <c r="V20" s="24" t="str">
        <f>IF($D20="DoBPŠ",(IF($H20&lt;=$AO$10,0%,$AK$10)),(IF($D20="DoPČ-N",$AK$10,(IF($D20="DoVP-N",$AK$10,(IF($D20="DoPČ",$AK$10,(IF($D20="DoVP",$AK$10,"ERROR")))))))))</f>
        <v>ERROR</v>
      </c>
      <c r="W20" s="3" t="e">
        <f>IF($D20="DoBPŠ",(ROUNDDOWN($J20*X20,2)),(ROUNDDOWN($H20*X20,2)))</f>
        <v>#VALUE!</v>
      </c>
      <c r="X20" s="24" t="str">
        <f>IF($D20="DoBPŠ",(IF($H20&lt;=$AO$10,0%,0%)),(IF($D20="DoPČ-N",0%,(IF($D20="DoVP-N",0%,(IF($D20="DoPČ",$AL$10,(IF($D20="DoVP",$AL$10,"ERROR")))))))))</f>
        <v>ERROR</v>
      </c>
      <c r="Y20" s="3" t="e">
        <f t="shared" si="18"/>
        <v>#VALUE!</v>
      </c>
      <c r="Z20" s="24" t="str">
        <f t="shared" si="19"/>
        <v>ERROR</v>
      </c>
      <c r="AA20" s="3" t="e">
        <f>IF($D20="DoBPŠ",(ROUNDDOWN($J20*AB20,2)),(ROUNDDOWN($H20*AB20,2)))</f>
        <v>#VALUE!</v>
      </c>
      <c r="AB20" s="50" t="str">
        <f>IF($D20="DoBPŠ",(IF($H20&lt;=$AO$10,0%,$AN$10)),(IF($D20="DoPČ-N",$AN$10,(IF($D20="DoVP-N",$AN$10,(IF($D20="DoPČ",$AN$10,(IF($D20="DoVP",$AN$10,"ERROR")))))))))</f>
        <v>ERROR</v>
      </c>
      <c r="AC20" s="80"/>
      <c r="AD20" s="83" t="e">
        <f t="shared" si="20"/>
        <v>#VALUE!</v>
      </c>
      <c r="AE20" s="11"/>
    </row>
    <row r="21" spans="1:32" ht="16.5" customHeight="1" thickBot="1" x14ac:dyDescent="0.25">
      <c r="A21" s="102" t="s">
        <v>40</v>
      </c>
      <c r="B21" s="103"/>
      <c r="C21" s="103"/>
      <c r="D21" s="103"/>
      <c r="E21" s="103"/>
      <c r="F21" s="66"/>
      <c r="G21" s="70">
        <f>SUM(G11:G20)</f>
        <v>0</v>
      </c>
      <c r="H21" s="62">
        <f>SUM(H11:H20)</f>
        <v>0</v>
      </c>
      <c r="I21" s="62"/>
      <c r="J21" s="71"/>
      <c r="K21" s="70">
        <f>SUM(K11:K20)</f>
        <v>0</v>
      </c>
      <c r="L21" s="62"/>
      <c r="M21" s="62">
        <f>SUM(M11:M20)</f>
        <v>0</v>
      </c>
      <c r="N21" s="62"/>
      <c r="O21" s="62" t="e">
        <f>SUM(O11:O20)</f>
        <v>#VALUE!</v>
      </c>
      <c r="P21" s="62"/>
      <c r="Q21" s="62" t="e">
        <f>SUM(Q11:Q20)</f>
        <v>#VALUE!</v>
      </c>
      <c r="R21" s="62"/>
      <c r="S21" s="62">
        <f>SUM(S11:S20)</f>
        <v>0</v>
      </c>
      <c r="T21" s="63"/>
      <c r="U21" s="62" t="e">
        <f>SUM(U11:U20)</f>
        <v>#VALUE!</v>
      </c>
      <c r="V21" s="62"/>
      <c r="W21" s="62" t="e">
        <f>SUM(W11:W20)</f>
        <v>#VALUE!</v>
      </c>
      <c r="X21" s="62"/>
      <c r="Y21" s="62" t="e">
        <f>SUM(Y11:Y20)</f>
        <v>#VALUE!</v>
      </c>
      <c r="Z21" s="62"/>
      <c r="AA21" s="62" t="e">
        <f>SUM(AA11:AA20)</f>
        <v>#VALUE!</v>
      </c>
      <c r="AB21" s="71"/>
      <c r="AC21" s="81">
        <f>SUM(AC11:AC20)</f>
        <v>0</v>
      </c>
      <c r="AD21" s="67" t="e">
        <f>SUM(H21+S21+Q21+AA21+U21+K21+M21+O21+W21)</f>
        <v>#VALUE!</v>
      </c>
      <c r="AE21" s="64"/>
    </row>
    <row r="22" spans="1:32" ht="13.5" thickBot="1" x14ac:dyDescent="0.25"/>
    <row r="23" spans="1:32" s="4" customFormat="1" ht="19.5" customHeight="1" x14ac:dyDescent="0.2">
      <c r="A23" s="109" t="s">
        <v>41</v>
      </c>
      <c r="B23" s="110"/>
      <c r="C23" s="110"/>
      <c r="D23" s="110"/>
      <c r="E23" s="110"/>
      <c r="F23" s="110"/>
      <c r="G23" s="110"/>
      <c r="H23" s="110"/>
      <c r="I23" s="110"/>
      <c r="J23" s="110"/>
      <c r="K23" s="110"/>
      <c r="L23" s="110"/>
      <c r="M23" s="110"/>
      <c r="N23" s="110"/>
      <c r="O23" s="110"/>
      <c r="P23" s="110"/>
      <c r="Q23" s="110"/>
      <c r="R23" s="110"/>
      <c r="S23" s="110"/>
      <c r="T23" s="110"/>
      <c r="U23" s="110"/>
      <c r="V23" s="110"/>
      <c r="W23" s="110"/>
      <c r="X23" s="110"/>
      <c r="Y23" s="110"/>
      <c r="Z23" s="110"/>
      <c r="AA23" s="110"/>
      <c r="AB23" s="110"/>
      <c r="AC23" s="110"/>
      <c r="AD23" s="110"/>
      <c r="AE23" s="111"/>
    </row>
    <row r="24" spans="1:32" s="18" customFormat="1" ht="26.25" customHeight="1" x14ac:dyDescent="0.2">
      <c r="A24" s="10" t="s">
        <v>4</v>
      </c>
      <c r="B24" s="104" t="s">
        <v>37</v>
      </c>
      <c r="C24" s="104"/>
      <c r="D24" s="104"/>
      <c r="E24" s="104"/>
      <c r="F24" s="105"/>
      <c r="G24" s="105"/>
      <c r="H24" s="105"/>
      <c r="I24" s="105"/>
      <c r="J24" s="54" t="s">
        <v>5</v>
      </c>
      <c r="K24" s="104" t="s">
        <v>38</v>
      </c>
      <c r="L24" s="104"/>
      <c r="M24" s="104"/>
      <c r="N24" s="104"/>
      <c r="O24" s="104"/>
      <c r="P24" s="104"/>
      <c r="Q24" s="104"/>
      <c r="R24" s="104"/>
      <c r="S24" s="105"/>
      <c r="T24" s="105"/>
      <c r="U24" s="105"/>
      <c r="V24" s="105"/>
      <c r="W24" s="105"/>
      <c r="X24" s="105"/>
      <c r="Y24" s="105"/>
      <c r="Z24" s="105"/>
      <c r="AA24" s="105"/>
      <c r="AB24" s="105"/>
      <c r="AC24" s="105"/>
      <c r="AD24" s="105"/>
      <c r="AE24" s="112"/>
    </row>
    <row r="25" spans="1:32" s="4" customFormat="1" ht="16.5" customHeight="1" x14ac:dyDescent="0.2">
      <c r="A25" s="10" t="s">
        <v>6</v>
      </c>
      <c r="B25" s="113" t="s">
        <v>43</v>
      </c>
      <c r="C25" s="113"/>
      <c r="D25" s="113"/>
      <c r="E25" s="113"/>
      <c r="F25" s="113"/>
      <c r="G25" s="113"/>
      <c r="H25" s="113"/>
      <c r="I25" s="113"/>
      <c r="J25" s="113"/>
      <c r="K25" s="113"/>
      <c r="L25" s="113"/>
      <c r="M25" s="113"/>
      <c r="N25" s="113"/>
      <c r="O25" s="113"/>
      <c r="P25" s="113"/>
      <c r="Q25" s="113"/>
      <c r="R25" s="113"/>
      <c r="S25" s="113"/>
      <c r="T25" s="113"/>
      <c r="U25" s="113"/>
      <c r="V25" s="113"/>
      <c r="W25" s="113"/>
      <c r="X25" s="113"/>
      <c r="Y25" s="113"/>
      <c r="Z25" s="113"/>
      <c r="AA25" s="113"/>
      <c r="AB25" s="113"/>
      <c r="AC25" s="113"/>
      <c r="AD25" s="113"/>
      <c r="AE25" s="114"/>
    </row>
    <row r="26" spans="1:32" s="4" customFormat="1" ht="16.5" customHeight="1" x14ac:dyDescent="0.2">
      <c r="A26" s="106"/>
      <c r="B26" s="108" t="s">
        <v>24</v>
      </c>
      <c r="C26" s="108"/>
      <c r="D26" s="108"/>
      <c r="E26" s="108"/>
      <c r="F26" s="108"/>
      <c r="G26" s="108"/>
      <c r="H26" s="108"/>
      <c r="I26" s="108"/>
      <c r="J26" s="117" t="s">
        <v>42</v>
      </c>
      <c r="K26" s="117"/>
      <c r="L26" s="117"/>
      <c r="M26" s="117"/>
      <c r="N26" s="117"/>
      <c r="O26" s="117"/>
      <c r="P26" s="117"/>
      <c r="Q26" s="117"/>
      <c r="R26" s="117"/>
      <c r="S26" s="115"/>
      <c r="T26" s="115"/>
      <c r="U26" s="115"/>
      <c r="V26" s="115"/>
      <c r="W26" s="115"/>
      <c r="X26" s="115"/>
      <c r="Y26" s="115"/>
      <c r="Z26" s="115"/>
      <c r="AA26" s="115"/>
      <c r="AB26" s="115"/>
      <c r="AC26" s="115"/>
      <c r="AD26" s="115"/>
      <c r="AE26" s="116"/>
    </row>
    <row r="27" spans="1:32" s="4" customFormat="1" ht="22.5" customHeight="1" x14ac:dyDescent="0.2">
      <c r="A27" s="106"/>
      <c r="B27" s="108" t="s">
        <v>25</v>
      </c>
      <c r="C27" s="108"/>
      <c r="D27" s="108"/>
      <c r="E27" s="108"/>
      <c r="F27" s="108"/>
      <c r="G27" s="108"/>
      <c r="H27" s="108"/>
      <c r="I27" s="108"/>
      <c r="J27" s="117"/>
      <c r="K27" s="117"/>
      <c r="L27" s="117"/>
      <c r="M27" s="117"/>
      <c r="N27" s="117"/>
      <c r="O27" s="117"/>
      <c r="P27" s="117"/>
      <c r="Q27" s="117"/>
      <c r="R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6"/>
    </row>
    <row r="28" spans="1:32" s="4" customFormat="1" ht="16.5" customHeight="1" thickBot="1" x14ac:dyDescent="0.25">
      <c r="A28" s="107"/>
      <c r="B28" s="177" t="s">
        <v>26</v>
      </c>
      <c r="C28" s="177"/>
      <c r="D28" s="177"/>
      <c r="E28" s="177"/>
      <c r="F28" s="177"/>
      <c r="G28" s="177"/>
      <c r="H28" s="177"/>
      <c r="I28" s="177"/>
      <c r="J28" s="177" t="s">
        <v>14</v>
      </c>
      <c r="K28" s="177"/>
      <c r="L28" s="177"/>
      <c r="M28" s="177"/>
      <c r="N28" s="177"/>
      <c r="O28" s="177"/>
      <c r="P28" s="177"/>
      <c r="Q28" s="177"/>
      <c r="R28" s="177"/>
      <c r="S28" s="181"/>
      <c r="T28" s="181"/>
      <c r="U28" s="181"/>
      <c r="V28" s="181"/>
      <c r="W28" s="181"/>
      <c r="X28" s="181"/>
      <c r="Y28" s="181"/>
      <c r="Z28" s="181"/>
      <c r="AA28" s="181"/>
      <c r="AB28" s="181"/>
      <c r="AC28" s="181"/>
      <c r="AD28" s="181"/>
      <c r="AE28" s="182"/>
    </row>
    <row r="29" spans="1:32" s="4" customFormat="1" ht="6.75" customHeight="1" x14ac:dyDescent="0.2">
      <c r="A29" s="5"/>
      <c r="B29" s="6"/>
      <c r="C29" s="6"/>
      <c r="D29" s="6"/>
      <c r="E29" s="6"/>
      <c r="F29" s="6"/>
      <c r="G29" s="8"/>
      <c r="H29" s="8"/>
      <c r="I29" s="8"/>
      <c r="J29" s="7"/>
      <c r="K29" s="13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9"/>
    </row>
    <row r="30" spans="1:32" ht="12.75" customHeight="1" thickBot="1" x14ac:dyDescent="0.25">
      <c r="A30" s="85"/>
      <c r="B30" s="85"/>
      <c r="C30" s="85"/>
      <c r="D30" s="85"/>
      <c r="E30" s="85"/>
      <c r="F30" s="85"/>
      <c r="G30" s="85"/>
      <c r="H30" s="85"/>
      <c r="I30" s="85"/>
      <c r="J30" s="85"/>
      <c r="K30" s="85"/>
      <c r="L30" s="85"/>
      <c r="M30" s="85"/>
      <c r="N30" s="85"/>
      <c r="O30" s="85"/>
      <c r="P30" s="85"/>
      <c r="Q30" s="85"/>
      <c r="R30" s="86"/>
      <c r="S30" s="86"/>
      <c r="T30" s="86"/>
      <c r="U30" s="86"/>
      <c r="V30" s="86"/>
      <c r="W30" s="86"/>
      <c r="X30" s="86"/>
      <c r="Y30" s="86"/>
      <c r="Z30" s="86"/>
      <c r="AA30" s="86"/>
      <c r="AB30" s="76"/>
      <c r="AC30" s="76"/>
    </row>
    <row r="31" spans="1:32" ht="13.5" customHeight="1" x14ac:dyDescent="0.25">
      <c r="A31" s="178" t="s">
        <v>12</v>
      </c>
      <c r="B31" s="178"/>
      <c r="C31" s="91"/>
      <c r="D31" s="91"/>
      <c r="E31" s="92"/>
      <c r="F31" s="92"/>
      <c r="G31" s="92"/>
      <c r="H31" s="92"/>
      <c r="I31" s="92"/>
      <c r="J31" s="92"/>
      <c r="K31" s="93"/>
      <c r="L31" s="92"/>
      <c r="M31" s="92"/>
      <c r="N31" s="92"/>
      <c r="O31" s="78"/>
      <c r="P31" s="78"/>
      <c r="Q31" s="78"/>
      <c r="R31" s="78"/>
      <c r="S31" s="78"/>
      <c r="T31" s="78"/>
      <c r="U31" s="78"/>
      <c r="V31" s="183" t="s">
        <v>86</v>
      </c>
      <c r="W31" s="184"/>
      <c r="X31" s="184"/>
      <c r="Y31" s="184"/>
      <c r="Z31" s="184"/>
      <c r="AA31" s="184"/>
      <c r="AB31" s="184"/>
      <c r="AC31" s="184"/>
      <c r="AD31" s="184"/>
      <c r="AE31" s="185"/>
    </row>
    <row r="32" spans="1:32" ht="13.5" customHeight="1" x14ac:dyDescent="0.25">
      <c r="A32" s="175">
        <v>1</v>
      </c>
      <c r="B32" s="176" t="s">
        <v>53</v>
      </c>
      <c r="C32" s="176"/>
      <c r="D32" s="176"/>
      <c r="E32" s="176"/>
      <c r="F32" s="176"/>
      <c r="G32" s="176"/>
      <c r="H32" s="176"/>
      <c r="I32" s="176"/>
      <c r="J32" s="94"/>
      <c r="K32" s="94"/>
      <c r="L32" s="94"/>
      <c r="M32" s="94"/>
      <c r="N32" s="19"/>
      <c r="O32" s="77"/>
      <c r="P32" s="75"/>
      <c r="Q32" s="75"/>
      <c r="R32" s="76"/>
      <c r="S32" s="87"/>
      <c r="T32" s="87"/>
      <c r="U32" s="87"/>
      <c r="V32" s="179" t="s">
        <v>87</v>
      </c>
      <c r="W32" s="142"/>
      <c r="X32" s="142"/>
      <c r="Y32" s="142"/>
      <c r="Z32" s="142"/>
      <c r="AA32" s="142"/>
      <c r="AB32" s="142"/>
      <c r="AC32" s="142"/>
      <c r="AD32" s="142"/>
      <c r="AE32" s="180"/>
    </row>
    <row r="33" spans="1:31" ht="13.5" x14ac:dyDescent="0.25">
      <c r="A33" s="175"/>
      <c r="B33" s="176"/>
      <c r="C33" s="176"/>
      <c r="D33" s="176"/>
      <c r="E33" s="176"/>
      <c r="F33" s="176"/>
      <c r="G33" s="176"/>
      <c r="H33" s="176"/>
      <c r="I33" s="176"/>
      <c r="J33" s="19"/>
      <c r="K33" s="95"/>
      <c r="L33" s="19"/>
      <c r="M33" s="19"/>
      <c r="N33" s="19"/>
      <c r="O33" s="77"/>
      <c r="P33" s="77"/>
      <c r="Q33" s="77"/>
      <c r="R33" s="77"/>
      <c r="S33" s="77"/>
      <c r="T33" s="77"/>
      <c r="U33" s="77"/>
      <c r="V33" s="179" t="s">
        <v>88</v>
      </c>
      <c r="W33" s="142"/>
      <c r="X33" s="142"/>
      <c r="Y33" s="142"/>
      <c r="Z33" s="142"/>
      <c r="AA33" s="142"/>
      <c r="AB33" s="142"/>
      <c r="AC33" s="142"/>
      <c r="AD33" s="142"/>
      <c r="AE33" s="180"/>
    </row>
    <row r="34" spans="1:31" ht="13.5" x14ac:dyDescent="0.25">
      <c r="A34" s="96">
        <v>2</v>
      </c>
      <c r="B34" s="19" t="s">
        <v>75</v>
      </c>
      <c r="C34" s="19"/>
      <c r="D34" s="19"/>
      <c r="E34" s="20"/>
      <c r="F34" s="20"/>
      <c r="G34" s="20"/>
      <c r="H34" s="20"/>
      <c r="I34" s="20"/>
      <c r="J34" s="20"/>
      <c r="K34" s="97"/>
      <c r="L34" s="20"/>
      <c r="M34" s="20"/>
      <c r="N34" s="20"/>
      <c r="O34" s="77"/>
      <c r="P34" s="76"/>
      <c r="Q34" s="76"/>
      <c r="R34" s="76"/>
      <c r="S34" s="77"/>
      <c r="T34" s="77"/>
      <c r="U34" s="77"/>
      <c r="V34" s="186"/>
      <c r="W34" s="187"/>
      <c r="X34" s="187"/>
      <c r="Y34" s="187"/>
      <c r="Z34" s="187"/>
      <c r="AA34" s="187"/>
      <c r="AB34" s="187"/>
      <c r="AC34" s="187"/>
      <c r="AD34" s="187"/>
      <c r="AE34" s="188"/>
    </row>
    <row r="35" spans="1:31" ht="13.5" x14ac:dyDescent="0.25">
      <c r="A35" s="96">
        <v>3</v>
      </c>
      <c r="B35" s="98" t="s">
        <v>57</v>
      </c>
      <c r="C35" s="19"/>
      <c r="D35" s="19"/>
      <c r="E35" s="20"/>
      <c r="F35" s="20"/>
      <c r="G35" s="20"/>
      <c r="H35" s="20"/>
      <c r="I35" s="20"/>
      <c r="J35" s="20"/>
      <c r="K35" s="97"/>
      <c r="L35" s="20"/>
      <c r="M35" s="20"/>
      <c r="N35" s="20"/>
      <c r="O35" s="76"/>
      <c r="P35" s="76"/>
      <c r="Q35" s="76"/>
      <c r="R35" s="76"/>
      <c r="S35" s="88"/>
      <c r="T35" s="88"/>
      <c r="U35" s="88"/>
      <c r="V35" s="179"/>
      <c r="W35" s="142"/>
      <c r="X35" s="142"/>
      <c r="Y35" s="142"/>
      <c r="Z35" s="142"/>
      <c r="AA35" s="142"/>
      <c r="AB35" s="142"/>
      <c r="AC35" s="142"/>
      <c r="AD35" s="142"/>
      <c r="AE35" s="180"/>
    </row>
    <row r="36" spans="1:31" ht="13.5" x14ac:dyDescent="0.25">
      <c r="A36" s="96">
        <v>4</v>
      </c>
      <c r="B36" s="19" t="s">
        <v>13</v>
      </c>
      <c r="C36" s="20"/>
      <c r="D36" s="20"/>
      <c r="E36" s="20"/>
      <c r="F36" s="20"/>
      <c r="G36" s="20"/>
      <c r="H36" s="20"/>
      <c r="I36" s="20"/>
      <c r="J36" s="20"/>
      <c r="K36" s="97"/>
      <c r="L36" s="20"/>
      <c r="M36" s="20"/>
      <c r="N36" s="20"/>
      <c r="O36" s="77"/>
      <c r="P36" s="77"/>
      <c r="Q36" s="77"/>
      <c r="R36" s="77"/>
      <c r="S36" s="77"/>
      <c r="T36" s="77"/>
      <c r="U36" s="77"/>
      <c r="V36" s="179" t="s">
        <v>89</v>
      </c>
      <c r="W36" s="142"/>
      <c r="X36" s="142"/>
      <c r="Y36" s="142"/>
      <c r="Z36" s="142"/>
      <c r="AA36" s="142"/>
      <c r="AB36" s="142"/>
      <c r="AC36" s="142"/>
      <c r="AD36" s="142"/>
      <c r="AE36" s="180"/>
    </row>
    <row r="37" spans="1:31" ht="13.5" x14ac:dyDescent="0.25">
      <c r="A37" s="84" t="s">
        <v>107</v>
      </c>
      <c r="B37" s="19" t="s">
        <v>145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76"/>
      <c r="P37" s="76"/>
      <c r="Q37" s="76"/>
      <c r="R37" s="76"/>
      <c r="S37" s="77"/>
      <c r="T37" s="77"/>
      <c r="U37" s="77"/>
      <c r="V37" s="169"/>
      <c r="W37" s="170"/>
      <c r="X37" s="170"/>
      <c r="Y37" s="170"/>
      <c r="Z37" s="170"/>
      <c r="AA37" s="170"/>
      <c r="AB37" s="170"/>
      <c r="AC37" s="170"/>
      <c r="AD37" s="170"/>
      <c r="AE37" s="171"/>
    </row>
    <row r="38" spans="1:31" ht="14.25" thickBot="1" x14ac:dyDescent="0.25">
      <c r="A38" s="84" t="s">
        <v>148</v>
      </c>
      <c r="B38" s="100" t="s">
        <v>106</v>
      </c>
      <c r="O38" s="4"/>
      <c r="P38" s="4"/>
      <c r="Q38" s="4"/>
      <c r="R38" s="76"/>
      <c r="S38" s="89"/>
      <c r="T38" s="89"/>
      <c r="U38" s="89"/>
      <c r="V38" s="172"/>
      <c r="W38" s="173"/>
      <c r="X38" s="173"/>
      <c r="Y38" s="173"/>
      <c r="Z38" s="173"/>
      <c r="AA38" s="173"/>
      <c r="AB38" s="173"/>
      <c r="AC38" s="173"/>
      <c r="AD38" s="173"/>
      <c r="AE38" s="174"/>
    </row>
    <row r="39" spans="1:31" x14ac:dyDescent="0.2">
      <c r="R39" s="76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76"/>
    </row>
  </sheetData>
  <mergeCells count="72">
    <mergeCell ref="V38:AE38"/>
    <mergeCell ref="B12:C12"/>
    <mergeCell ref="V34:AE34"/>
    <mergeCell ref="V35:AE35"/>
    <mergeCell ref="V36:AE36"/>
    <mergeCell ref="V37:AE37"/>
    <mergeCell ref="A31:B31"/>
    <mergeCell ref="V31:AE31"/>
    <mergeCell ref="B18:C18"/>
    <mergeCell ref="B19:C19"/>
    <mergeCell ref="B20:C20"/>
    <mergeCell ref="A21:E21"/>
    <mergeCell ref="A23:AE23"/>
    <mergeCell ref="B24:E24"/>
    <mergeCell ref="F24:I24"/>
    <mergeCell ref="K24:R24"/>
    <mergeCell ref="A32:A33"/>
    <mergeCell ref="B32:I33"/>
    <mergeCell ref="V32:AE32"/>
    <mergeCell ref="V33:AE33"/>
    <mergeCell ref="B25:AE25"/>
    <mergeCell ref="A26:A28"/>
    <mergeCell ref="B26:C26"/>
    <mergeCell ref="D26:I26"/>
    <mergeCell ref="J26:R27"/>
    <mergeCell ref="S26:AE27"/>
    <mergeCell ref="B27:C27"/>
    <mergeCell ref="D27:I27"/>
    <mergeCell ref="B28:C28"/>
    <mergeCell ref="D28:I28"/>
    <mergeCell ref="J28:R28"/>
    <mergeCell ref="S28:AE28"/>
    <mergeCell ref="B13:C13"/>
    <mergeCell ref="B14:C14"/>
    <mergeCell ref="B15:C15"/>
    <mergeCell ref="B16:C16"/>
    <mergeCell ref="B17:C17"/>
    <mergeCell ref="S24:AE24"/>
    <mergeCell ref="B11:C11"/>
    <mergeCell ref="K8:AB8"/>
    <mergeCell ref="AC8:AC10"/>
    <mergeCell ref="AD8:AD10"/>
    <mergeCell ref="AE8:AE10"/>
    <mergeCell ref="G9:G10"/>
    <mergeCell ref="J9:J10"/>
    <mergeCell ref="K9:L9"/>
    <mergeCell ref="M9:N9"/>
    <mergeCell ref="O9:P9"/>
    <mergeCell ref="Q9:R9"/>
    <mergeCell ref="S9:T9"/>
    <mergeCell ref="U9:V9"/>
    <mergeCell ref="W9:X9"/>
    <mergeCell ref="Y9:Z9"/>
    <mergeCell ref="AA9:AB9"/>
    <mergeCell ref="A5:C5"/>
    <mergeCell ref="D5:J5"/>
    <mergeCell ref="A6:C6"/>
    <mergeCell ref="D6:J6"/>
    <mergeCell ref="A8:A10"/>
    <mergeCell ref="B8:C10"/>
    <mergeCell ref="D8:D10"/>
    <mergeCell ref="E8:E10"/>
    <mergeCell ref="F8:F10"/>
    <mergeCell ref="G8:J8"/>
    <mergeCell ref="H9:H10"/>
    <mergeCell ref="I9:I10"/>
    <mergeCell ref="A1:C1"/>
    <mergeCell ref="D1:W1"/>
    <mergeCell ref="A3:C3"/>
    <mergeCell ref="D3:J3"/>
    <mergeCell ref="A4:C4"/>
    <mergeCell ref="D4:J4"/>
  </mergeCells>
  <conditionalFormatting sqref="H11:H20">
    <cfRule type="cellIs" dxfId="27" priority="4" stopIfTrue="1" operator="lessThan">
      <formula>155</formula>
    </cfRule>
  </conditionalFormatting>
  <conditionalFormatting sqref="H11:H20">
    <cfRule type="cellIs" dxfId="26" priority="3" stopIfTrue="1" operator="lessThan">
      <formula>155.01</formula>
    </cfRule>
  </conditionalFormatting>
  <conditionalFormatting sqref="H17:H20">
    <cfRule type="cellIs" dxfId="25" priority="2" stopIfTrue="1" operator="lessThan">
      <formula>155</formula>
    </cfRule>
  </conditionalFormatting>
  <conditionalFormatting sqref="H17:H20">
    <cfRule type="cellIs" dxfId="24" priority="1" stopIfTrue="1" operator="lessThan">
      <formula>155.01</formula>
    </cfRule>
  </conditionalFormatting>
  <dataValidations count="1">
    <dataValidation type="list" allowBlank="1" showInputMessage="1" showErrorMessage="1" sqref="D11:D20">
      <formula1>$AF$11:$AF$15</formula1>
    </dataValidation>
  </dataValidations>
  <pageMargins left="0.70866141732283472" right="0.70866141732283472" top="0.74803149606299213" bottom="0.74803149606299213" header="0.31496062992125984" footer="0.31496062992125984"/>
  <pageSetup paperSize="9" scale="46" orientation="landscape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O39"/>
  <sheetViews>
    <sheetView topLeftCell="A4" workbookViewId="0">
      <selection activeCell="Y9" sqref="Y9:Z9"/>
    </sheetView>
  </sheetViews>
  <sheetFormatPr defaultColWidth="9.140625" defaultRowHeight="12.75" x14ac:dyDescent="0.2"/>
  <cols>
    <col min="1" max="1" width="4.5703125" style="2" customWidth="1"/>
    <col min="2" max="2" width="36.28515625" style="2" customWidth="1"/>
    <col min="3" max="3" width="6.140625" style="2" customWidth="1"/>
    <col min="4" max="4" width="12.85546875" style="2" customWidth="1"/>
    <col min="5" max="6" width="11" style="2" customWidth="1"/>
    <col min="7" max="7" width="13.7109375" style="2" customWidth="1"/>
    <col min="8" max="8" width="11.5703125" style="2" customWidth="1"/>
    <col min="9" max="10" width="8.28515625" style="2" customWidth="1"/>
    <col min="11" max="11" width="8.85546875" style="2" bestFit="1" customWidth="1"/>
    <col min="12" max="12" width="5.7109375" style="2" customWidth="1"/>
    <col min="13" max="13" width="8.85546875" style="2" bestFit="1" customWidth="1"/>
    <col min="14" max="14" width="5.7109375" style="2" customWidth="1"/>
    <col min="15" max="15" width="8.85546875" style="2" bestFit="1" customWidth="1"/>
    <col min="16" max="16" width="5.7109375" style="2" customWidth="1"/>
    <col min="17" max="17" width="8.85546875" style="2" bestFit="1" customWidth="1"/>
    <col min="18" max="18" width="6.140625" style="2" customWidth="1"/>
    <col min="19" max="19" width="6.85546875" style="2" bestFit="1" customWidth="1"/>
    <col min="20" max="20" width="5.7109375" style="14" customWidth="1"/>
    <col min="21" max="21" width="8.85546875" style="2" bestFit="1" customWidth="1"/>
    <col min="22" max="22" width="5.7109375" style="2" customWidth="1"/>
    <col min="23" max="23" width="8.85546875" style="2" bestFit="1" customWidth="1"/>
    <col min="24" max="24" width="6" style="2" customWidth="1"/>
    <col min="25" max="25" width="8.85546875" style="2" bestFit="1" customWidth="1"/>
    <col min="26" max="26" width="6" style="2" customWidth="1"/>
    <col min="27" max="27" width="8.85546875" style="2" bestFit="1" customWidth="1"/>
    <col min="28" max="28" width="5.7109375" style="2" customWidth="1"/>
    <col min="29" max="29" width="7.7109375" style="2" customWidth="1"/>
    <col min="30" max="30" width="10" style="2" customWidth="1"/>
    <col min="31" max="31" width="17.7109375" style="2" customWidth="1"/>
    <col min="32" max="32" width="9.140625" style="2"/>
    <col min="33" max="34" width="6.42578125" style="2" customWidth="1"/>
    <col min="35" max="35" width="6.42578125" style="2" bestFit="1" customWidth="1"/>
    <col min="36" max="36" width="5.5703125" style="2" customWidth="1"/>
    <col min="37" max="37" width="6.42578125" style="2" customWidth="1"/>
    <col min="38" max="39" width="5.5703125" style="2" customWidth="1"/>
    <col min="40" max="41" width="9.140625" style="2" customWidth="1"/>
    <col min="42" max="16384" width="9.140625" style="2"/>
  </cols>
  <sheetData>
    <row r="1" spans="1:41" s="1" customFormat="1" ht="18" x14ac:dyDescent="0.3">
      <c r="A1" s="142" t="s">
        <v>124</v>
      </c>
      <c r="B1" s="142"/>
      <c r="C1" s="142"/>
      <c r="D1" s="143" t="s">
        <v>143</v>
      </c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  <c r="S1" s="143"/>
      <c r="T1" s="143"/>
      <c r="U1" s="143"/>
      <c r="V1" s="143"/>
      <c r="W1" s="143"/>
      <c r="X1" s="39"/>
      <c r="Y1" s="39"/>
      <c r="Z1" s="39"/>
      <c r="AA1" s="39"/>
      <c r="AB1" s="39"/>
      <c r="AC1" s="39"/>
      <c r="AD1" s="39"/>
      <c r="AE1" s="39"/>
    </row>
    <row r="2" spans="1:41" s="1" customFormat="1" ht="15" customHeight="1" thickBot="1" x14ac:dyDescent="0.35">
      <c r="A2" s="40"/>
      <c r="B2" s="40"/>
      <c r="C2" s="40"/>
      <c r="D2" s="41"/>
      <c r="E2" s="41"/>
      <c r="F2" s="41"/>
      <c r="G2" s="41"/>
      <c r="H2" s="41"/>
      <c r="I2" s="41"/>
      <c r="J2" s="41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39"/>
      <c r="Y2" s="39"/>
      <c r="Z2" s="39"/>
      <c r="AA2" s="39"/>
      <c r="AB2" s="39"/>
      <c r="AC2" s="39"/>
      <c r="AD2" s="39"/>
      <c r="AE2" s="39"/>
    </row>
    <row r="3" spans="1:41" s="1" customFormat="1" ht="15" customHeight="1" thickBot="1" x14ac:dyDescent="0.35">
      <c r="A3" s="137" t="s">
        <v>23</v>
      </c>
      <c r="B3" s="138"/>
      <c r="C3" s="139"/>
      <c r="D3" s="144" t="s">
        <v>125</v>
      </c>
      <c r="E3" s="145"/>
      <c r="F3" s="145"/>
      <c r="G3" s="145"/>
      <c r="H3" s="145"/>
      <c r="I3" s="145"/>
      <c r="J3" s="146"/>
      <c r="K3" s="43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</row>
    <row r="4" spans="1:41" s="1" customFormat="1" ht="15" customHeight="1" thickBot="1" x14ac:dyDescent="0.35">
      <c r="A4" s="137" t="s">
        <v>56</v>
      </c>
      <c r="B4" s="138"/>
      <c r="C4" s="139"/>
      <c r="D4" s="144"/>
      <c r="E4" s="145"/>
      <c r="F4" s="145"/>
      <c r="G4" s="145"/>
      <c r="H4" s="145"/>
      <c r="I4" s="145"/>
      <c r="J4" s="146"/>
      <c r="K4" s="43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</row>
    <row r="5" spans="1:41" s="1" customFormat="1" ht="15" customHeight="1" thickBot="1" x14ac:dyDescent="0.35">
      <c r="A5" s="140" t="s">
        <v>30</v>
      </c>
      <c r="B5" s="141"/>
      <c r="C5" s="141"/>
      <c r="D5" s="147"/>
      <c r="E5" s="148"/>
      <c r="F5" s="148"/>
      <c r="G5" s="148"/>
      <c r="H5" s="148"/>
      <c r="I5" s="148"/>
      <c r="J5" s="149"/>
      <c r="K5" s="43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</row>
    <row r="6" spans="1:41" s="1" customFormat="1" ht="15" customHeight="1" thickBot="1" x14ac:dyDescent="0.35">
      <c r="A6" s="137" t="s">
        <v>31</v>
      </c>
      <c r="B6" s="138"/>
      <c r="C6" s="138"/>
      <c r="D6" s="134" t="s">
        <v>126</v>
      </c>
      <c r="E6" s="135"/>
      <c r="F6" s="135"/>
      <c r="G6" s="135"/>
      <c r="H6" s="135"/>
      <c r="I6" s="135"/>
      <c r="J6" s="136"/>
      <c r="K6" s="43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</row>
    <row r="7" spans="1:41" s="1" customFormat="1" ht="18.75" thickBot="1" x14ac:dyDescent="0.35">
      <c r="A7" s="16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</row>
    <row r="8" spans="1:41" ht="15.75" customHeight="1" x14ac:dyDescent="0.2">
      <c r="A8" s="122" t="s">
        <v>0</v>
      </c>
      <c r="B8" s="150" t="s">
        <v>146</v>
      </c>
      <c r="C8" s="163"/>
      <c r="D8" s="166" t="s">
        <v>35</v>
      </c>
      <c r="E8" s="150" t="s">
        <v>36</v>
      </c>
      <c r="F8" s="125" t="s">
        <v>84</v>
      </c>
      <c r="G8" s="160" t="s">
        <v>1</v>
      </c>
      <c r="H8" s="161"/>
      <c r="I8" s="161"/>
      <c r="J8" s="162"/>
      <c r="K8" s="157" t="s">
        <v>2</v>
      </c>
      <c r="L8" s="158"/>
      <c r="M8" s="158"/>
      <c r="N8" s="158"/>
      <c r="O8" s="158"/>
      <c r="P8" s="158"/>
      <c r="Q8" s="158"/>
      <c r="R8" s="158"/>
      <c r="S8" s="158"/>
      <c r="T8" s="158"/>
      <c r="U8" s="158"/>
      <c r="V8" s="158"/>
      <c r="W8" s="158"/>
      <c r="X8" s="158"/>
      <c r="Y8" s="158"/>
      <c r="Z8" s="158"/>
      <c r="AA8" s="158"/>
      <c r="AB8" s="159"/>
      <c r="AC8" s="119" t="s">
        <v>85</v>
      </c>
      <c r="AD8" s="122" t="s">
        <v>39</v>
      </c>
      <c r="AE8" s="125" t="s">
        <v>33</v>
      </c>
    </row>
    <row r="9" spans="1:41" ht="56.25" customHeight="1" x14ac:dyDescent="0.2">
      <c r="A9" s="123"/>
      <c r="B9" s="151"/>
      <c r="C9" s="164"/>
      <c r="D9" s="167"/>
      <c r="E9" s="151"/>
      <c r="F9" s="126"/>
      <c r="G9" s="153" t="s">
        <v>34</v>
      </c>
      <c r="H9" s="155" t="s">
        <v>139</v>
      </c>
      <c r="I9" s="155" t="s">
        <v>90</v>
      </c>
      <c r="J9" s="132" t="s">
        <v>27</v>
      </c>
      <c r="K9" s="131" t="s">
        <v>29</v>
      </c>
      <c r="L9" s="129"/>
      <c r="M9" s="129" t="s">
        <v>28</v>
      </c>
      <c r="N9" s="129"/>
      <c r="O9" s="129" t="s">
        <v>18</v>
      </c>
      <c r="P9" s="129"/>
      <c r="Q9" s="129" t="s">
        <v>15</v>
      </c>
      <c r="R9" s="129"/>
      <c r="S9" s="129" t="s">
        <v>3</v>
      </c>
      <c r="T9" s="129"/>
      <c r="U9" s="129" t="s">
        <v>17</v>
      </c>
      <c r="V9" s="129"/>
      <c r="W9" s="129" t="s">
        <v>19</v>
      </c>
      <c r="X9" s="129"/>
      <c r="Y9" s="129" t="s">
        <v>147</v>
      </c>
      <c r="Z9" s="129"/>
      <c r="AA9" s="129" t="s">
        <v>16</v>
      </c>
      <c r="AB9" s="130"/>
      <c r="AC9" s="120"/>
      <c r="AD9" s="123"/>
      <c r="AE9" s="126"/>
      <c r="AG9" s="21" t="s">
        <v>49</v>
      </c>
      <c r="AH9" s="21" t="s">
        <v>50</v>
      </c>
      <c r="AI9" s="21" t="s">
        <v>46</v>
      </c>
      <c r="AJ9" s="21" t="s">
        <v>45</v>
      </c>
      <c r="AK9" s="21" t="s">
        <v>48</v>
      </c>
      <c r="AL9" s="21" t="s">
        <v>51</v>
      </c>
      <c r="AM9" s="4" t="s">
        <v>79</v>
      </c>
      <c r="AN9" s="21" t="s">
        <v>47</v>
      </c>
      <c r="AO9" s="22" t="s">
        <v>52</v>
      </c>
    </row>
    <row r="10" spans="1:41" ht="15" customHeight="1" thickBot="1" x14ac:dyDescent="0.25">
      <c r="A10" s="124"/>
      <c r="B10" s="152"/>
      <c r="C10" s="165"/>
      <c r="D10" s="168"/>
      <c r="E10" s="152"/>
      <c r="F10" s="127"/>
      <c r="G10" s="154"/>
      <c r="H10" s="156"/>
      <c r="I10" s="156"/>
      <c r="J10" s="133"/>
      <c r="K10" s="51" t="s">
        <v>21</v>
      </c>
      <c r="L10" s="52" t="s">
        <v>22</v>
      </c>
      <c r="M10" s="52" t="s">
        <v>21</v>
      </c>
      <c r="N10" s="52" t="s">
        <v>22</v>
      </c>
      <c r="O10" s="52" t="s">
        <v>21</v>
      </c>
      <c r="P10" s="52" t="s">
        <v>22</v>
      </c>
      <c r="Q10" s="52" t="s">
        <v>21</v>
      </c>
      <c r="R10" s="52" t="s">
        <v>22</v>
      </c>
      <c r="S10" s="52" t="s">
        <v>21</v>
      </c>
      <c r="T10" s="53" t="s">
        <v>22</v>
      </c>
      <c r="U10" s="52" t="s">
        <v>21</v>
      </c>
      <c r="V10" s="52" t="s">
        <v>22</v>
      </c>
      <c r="W10" s="52" t="s">
        <v>21</v>
      </c>
      <c r="X10" s="52" t="s">
        <v>22</v>
      </c>
      <c r="Y10" s="52" t="s">
        <v>21</v>
      </c>
      <c r="Z10" s="52" t="s">
        <v>22</v>
      </c>
      <c r="AA10" s="52" t="s">
        <v>21</v>
      </c>
      <c r="AB10" s="74" t="s">
        <v>22</v>
      </c>
      <c r="AC10" s="121"/>
      <c r="AD10" s="124"/>
      <c r="AE10" s="127"/>
      <c r="AG10" s="23">
        <v>0.1</v>
      </c>
      <c r="AH10" s="23">
        <v>1.4E-2</v>
      </c>
      <c r="AI10" s="23">
        <v>0.14000000000000001</v>
      </c>
      <c r="AJ10" s="23">
        <v>8.0000000000000002E-3</v>
      </c>
      <c r="AK10" s="23">
        <v>0.03</v>
      </c>
      <c r="AL10" s="23">
        <v>0.01</v>
      </c>
      <c r="AM10" s="42">
        <v>2.5000000000000001E-3</v>
      </c>
      <c r="AN10" s="23">
        <v>4.7500000000000001E-2</v>
      </c>
      <c r="AO10" s="21">
        <v>200</v>
      </c>
    </row>
    <row r="11" spans="1:41" s="4" customFormat="1" ht="25.5" x14ac:dyDescent="0.2">
      <c r="A11" s="55" t="s">
        <v>4</v>
      </c>
      <c r="B11" s="128"/>
      <c r="C11" s="128"/>
      <c r="D11" s="56"/>
      <c r="E11" s="57"/>
      <c r="F11" s="65"/>
      <c r="G11" s="68"/>
      <c r="H11" s="58">
        <f t="shared" ref="H11:H20" si="0">ROUNDDOWN(G11/100*E11,2)</f>
        <v>0</v>
      </c>
      <c r="I11" s="58"/>
      <c r="J11" s="69" t="str">
        <f t="shared" ref="J11:J20" si="1">IF(D11="DoBPŠ",(IF(H11-I11&lt;=0,0,H11-I11)),"-")</f>
        <v>-</v>
      </c>
      <c r="K11" s="72">
        <f>IF(F11=621,IF($D11="DoBPŠ",(ROUNDDOWN($J11*L11,2)),(ROUNDDOWN($H11*L11,2))),0)</f>
        <v>0</v>
      </c>
      <c r="L11" s="59" t="str">
        <f t="shared" ref="L11:L17" si="2">IF($D11="DoBPŠ",(IF($H11&lt;=$AO$10,0%,0%)),(IF($D11="DoPČ-N",$AG$10,(IF($D11="DoVP-N",$AG$10,(IF($D11="DoPČ",$AG$10,(IF($D11="DoVP",$AG$10,"ERROR")))))))))</f>
        <v>ERROR</v>
      </c>
      <c r="M11" s="58">
        <f>IF(F11=623,IF($D11="DoBPŠ",(ROUNDDOWN($J11*N11,2)),(ROUNDDOWN($H11*N11,2))),0)</f>
        <v>0</v>
      </c>
      <c r="N11" s="59" t="str">
        <f t="shared" ref="N11:N17" si="3">IF($D11="DoBPŠ",(IF($H11&lt;=$AO$10,0%,0%)),(IF($D11="DoPČ-N",$AG$10,(IF($D11="DoVP-N",$AG$10,(IF($D11="DoPČ",$AG$10,(IF($D11="DoVP",$AG$10,"ERROR")))))))))</f>
        <v>ERROR</v>
      </c>
      <c r="O11" s="58" t="e">
        <f t="shared" ref="O11:O17" si="4">IF($D11="DoBPŠ",(ROUNDDOWN($J11*P11,2)),(ROUNDDOWN($H11*P11,2)))</f>
        <v>#VALUE!</v>
      </c>
      <c r="P11" s="59" t="str">
        <f t="shared" ref="P11:P17" si="5">IF($D11="DoBPŠ",(IF($H11&lt;=$AO$10,0%,0%)),(IF($D11="DoPČ-N",0%,(IF($D11="DoVP-N",0%,(IF($D11="DoPČ",$AH$10,(IF($D11="DoVP",$AH$10,"ERROR")))))))))</f>
        <v>ERROR</v>
      </c>
      <c r="Q11" s="58" t="e">
        <f t="shared" ref="Q11:Q16" si="6">IF($D11="DoBPŠ",(ROUNDDOWN($J11*R11,2)),(ROUNDDOWN($H11*R11,2)))</f>
        <v>#VALUE!</v>
      </c>
      <c r="R11" s="59" t="str">
        <f t="shared" ref="R11:R17" si="7">IF($D11="DoBPŠ",(IF($H11&lt;=$AO$10,0%,$AI$10)),(IF($D11="DoPČ-N",$AI$10,(IF($D11="DoVP-N",$AI$10,(IF($D11="DoPČ",$AI$10,(IF($D11="DoVP",$AI$10,"ERROR")))))))))</f>
        <v>ERROR</v>
      </c>
      <c r="S11" s="58">
        <f t="shared" ref="S11:S17" si="8">ROUNDDOWN(H11*T11,2)</f>
        <v>0</v>
      </c>
      <c r="T11" s="60">
        <f t="shared" ref="T11:T17" si="9">$AJ$10</f>
        <v>8.0000000000000002E-3</v>
      </c>
      <c r="U11" s="58" t="e">
        <f t="shared" ref="U11:U20" si="10">IF($D11="DoBPŠ",(ROUNDDOWN($J11*V11,2)),(ROUNDDOWN($H11*V11,2)))</f>
        <v>#VALUE!</v>
      </c>
      <c r="V11" s="59" t="str">
        <f t="shared" ref="V11:V17" si="11">IF($D11="DoBPŠ",(IF($H11&lt;=$AO$10,0%,$AK$10)),(IF($D11="DoPČ-N",$AK$10,(IF($D11="DoVP-N",$AK$10,(IF($D11="DoPČ",$AK$10,(IF($D11="DoVP",$AK$10,"ERROR")))))))))</f>
        <v>ERROR</v>
      </c>
      <c r="W11" s="58" t="e">
        <f t="shared" ref="W11:W17" si="12">IF($D11="DoBPŠ",(ROUNDDOWN($J11*X11,2)),(ROUNDDOWN($H11*X11,2)))</f>
        <v>#VALUE!</v>
      </c>
      <c r="X11" s="59" t="str">
        <f t="shared" ref="X11:X17" si="13">IF($D11="DoBPŠ",(IF($H11&lt;=$AO$10,0%,0%)),(IF($D11="DoPČ-N",0%,(IF($D11="DoVP-N",0%,(IF($D11="DoPČ",$AL$10,(IF($D11="DoVP",$AL$10,"ERROR")))))))))</f>
        <v>ERROR</v>
      </c>
      <c r="Y11" s="58" t="e">
        <f>IF($D11="DoBPŠ",(ROUNDDOWN($J11*Z11,2)),(ROUNDDOWN($H11*Z11,2)))</f>
        <v>#VALUE!</v>
      </c>
      <c r="Z11" s="59" t="str">
        <f>IF($D11="DoBPŠ",(IF($H11&lt;=$AO$10,0%,0%)),(IF($D11="DoPČ-N",0%,(IF($D11="DoVP-N",0%,(IF($D11="DoPČ",$AM$10,(IF($D11="DoVP",$AM$10,"ERROR")))))))))</f>
        <v>ERROR</v>
      </c>
      <c r="AA11" s="58" t="e">
        <f t="shared" ref="AA11:AA17" si="14">IF($D11="DoBPŠ",(ROUNDDOWN($J11*AB11,2)),(ROUNDDOWN($H11*AB11,2)))</f>
        <v>#VALUE!</v>
      </c>
      <c r="AB11" s="73" t="str">
        <f t="shared" ref="AB11:AB17" si="15">IF($D11="DoBPŠ",(IF($H11&lt;=$AO$10,0%,$AN$10)),(IF($D11="DoPČ-N",$AN$10,(IF($D11="DoVP-N",$AN$10,(IF($D11="DoPČ",$AN$10,(IF($D11="DoVP",$AN$10,"ERROR")))))))))</f>
        <v>ERROR</v>
      </c>
      <c r="AC11" s="79"/>
      <c r="AD11" s="82" t="e">
        <f>ROUNDDOWN(H11+S11+Q11+AA11+U11+K11+M11+O11+W11+Y11,2)</f>
        <v>#VALUE!</v>
      </c>
      <c r="AE11" s="61"/>
      <c r="AF11" s="37" t="s">
        <v>55</v>
      </c>
    </row>
    <row r="12" spans="1:41" s="4" customFormat="1" ht="25.5" x14ac:dyDescent="0.2">
      <c r="A12" s="10" t="s">
        <v>5</v>
      </c>
      <c r="B12" s="118"/>
      <c r="C12" s="118"/>
      <c r="D12" s="12"/>
      <c r="E12" s="15"/>
      <c r="F12" s="46"/>
      <c r="G12" s="47"/>
      <c r="H12" s="3">
        <f t="shared" si="0"/>
        <v>0</v>
      </c>
      <c r="I12" s="3"/>
      <c r="J12" s="48" t="str">
        <f t="shared" si="1"/>
        <v>-</v>
      </c>
      <c r="K12" s="49">
        <f t="shared" ref="K12:K20" si="16">IF(F12=621,IF($D12="DoBPŠ",(ROUNDDOWN($J12*L12,2)),(ROUNDDOWN($H12*L12,2))),0)</f>
        <v>0</v>
      </c>
      <c r="L12" s="24" t="str">
        <f t="shared" si="2"/>
        <v>ERROR</v>
      </c>
      <c r="M12" s="3">
        <f t="shared" ref="M12:M20" si="17">IF(F12=623,IF($D12="DoBPŠ",(ROUNDDOWN($J12*N12,2)),(ROUNDDOWN($H12*N12,2))),0)</f>
        <v>0</v>
      </c>
      <c r="N12" s="24" t="str">
        <f t="shared" si="3"/>
        <v>ERROR</v>
      </c>
      <c r="O12" s="3" t="e">
        <f t="shared" si="4"/>
        <v>#VALUE!</v>
      </c>
      <c r="P12" s="24" t="str">
        <f t="shared" si="5"/>
        <v>ERROR</v>
      </c>
      <c r="Q12" s="3" t="e">
        <f t="shared" si="6"/>
        <v>#VALUE!</v>
      </c>
      <c r="R12" s="24" t="str">
        <f t="shared" si="7"/>
        <v>ERROR</v>
      </c>
      <c r="S12" s="3">
        <f t="shared" si="8"/>
        <v>0</v>
      </c>
      <c r="T12" s="17">
        <f t="shared" si="9"/>
        <v>8.0000000000000002E-3</v>
      </c>
      <c r="U12" s="3" t="e">
        <f t="shared" si="10"/>
        <v>#VALUE!</v>
      </c>
      <c r="V12" s="24" t="str">
        <f t="shared" si="11"/>
        <v>ERROR</v>
      </c>
      <c r="W12" s="3" t="e">
        <f t="shared" si="12"/>
        <v>#VALUE!</v>
      </c>
      <c r="X12" s="24" t="str">
        <f t="shared" si="13"/>
        <v>ERROR</v>
      </c>
      <c r="Y12" s="3" t="e">
        <f t="shared" ref="Y12:Y20" si="18">IF($D12="DoBPŠ",(ROUNDDOWN($J12*Z12,2)),(ROUNDDOWN($H12*Z12,2)))</f>
        <v>#VALUE!</v>
      </c>
      <c r="Z12" s="24" t="str">
        <f t="shared" ref="Z12:Z20" si="19">IF($D12="DoBPŠ",(IF($H12&lt;=$AO$10,0%,0%)),(IF($D12="DoPČ-N",0%,(IF($D12="DoVP-N",0%,(IF($D12="DoPČ",$AM$10,(IF($D12="DoVP",$AM$10,"ERROR")))))))))</f>
        <v>ERROR</v>
      </c>
      <c r="AA12" s="3" t="e">
        <f t="shared" si="14"/>
        <v>#VALUE!</v>
      </c>
      <c r="AB12" s="50" t="str">
        <f t="shared" si="15"/>
        <v>ERROR</v>
      </c>
      <c r="AC12" s="80"/>
      <c r="AD12" s="83" t="e">
        <f t="shared" ref="AD12:AD20" si="20">ROUNDDOWN(H12+S12+Q12+AA12+U12+K12+M12+O12+W12+Y12,2)</f>
        <v>#VALUE!</v>
      </c>
      <c r="AE12" s="11"/>
      <c r="AF12" s="37" t="s">
        <v>44</v>
      </c>
    </row>
    <row r="13" spans="1:41" s="4" customFormat="1" ht="25.5" x14ac:dyDescent="0.2">
      <c r="A13" s="10" t="s">
        <v>6</v>
      </c>
      <c r="B13" s="118"/>
      <c r="C13" s="118"/>
      <c r="D13" s="12"/>
      <c r="E13" s="15"/>
      <c r="F13" s="46"/>
      <c r="G13" s="47"/>
      <c r="H13" s="3">
        <f t="shared" si="0"/>
        <v>0</v>
      </c>
      <c r="I13" s="3"/>
      <c r="J13" s="48" t="str">
        <f t="shared" si="1"/>
        <v>-</v>
      </c>
      <c r="K13" s="49">
        <f t="shared" si="16"/>
        <v>0</v>
      </c>
      <c r="L13" s="24" t="str">
        <f t="shared" si="2"/>
        <v>ERROR</v>
      </c>
      <c r="M13" s="3">
        <f t="shared" si="17"/>
        <v>0</v>
      </c>
      <c r="N13" s="24" t="str">
        <f t="shared" si="3"/>
        <v>ERROR</v>
      </c>
      <c r="O13" s="3" t="e">
        <f t="shared" si="4"/>
        <v>#VALUE!</v>
      </c>
      <c r="P13" s="24" t="str">
        <f t="shared" si="5"/>
        <v>ERROR</v>
      </c>
      <c r="Q13" s="3" t="e">
        <f t="shared" si="6"/>
        <v>#VALUE!</v>
      </c>
      <c r="R13" s="24" t="str">
        <f t="shared" si="7"/>
        <v>ERROR</v>
      </c>
      <c r="S13" s="3">
        <f t="shared" si="8"/>
        <v>0</v>
      </c>
      <c r="T13" s="17">
        <f t="shared" si="9"/>
        <v>8.0000000000000002E-3</v>
      </c>
      <c r="U13" s="3" t="e">
        <f t="shared" si="10"/>
        <v>#VALUE!</v>
      </c>
      <c r="V13" s="24" t="str">
        <f t="shared" si="11"/>
        <v>ERROR</v>
      </c>
      <c r="W13" s="3" t="e">
        <f t="shared" si="12"/>
        <v>#VALUE!</v>
      </c>
      <c r="X13" s="24" t="str">
        <f t="shared" si="13"/>
        <v>ERROR</v>
      </c>
      <c r="Y13" s="3" t="e">
        <f t="shared" si="18"/>
        <v>#VALUE!</v>
      </c>
      <c r="Z13" s="24" t="str">
        <f t="shared" si="19"/>
        <v>ERROR</v>
      </c>
      <c r="AA13" s="3" t="e">
        <f t="shared" si="14"/>
        <v>#VALUE!</v>
      </c>
      <c r="AB13" s="50" t="str">
        <f t="shared" si="15"/>
        <v>ERROR</v>
      </c>
      <c r="AC13" s="80"/>
      <c r="AD13" s="83" t="e">
        <f t="shared" si="20"/>
        <v>#VALUE!</v>
      </c>
      <c r="AE13" s="11"/>
      <c r="AF13" s="37" t="s">
        <v>20</v>
      </c>
    </row>
    <row r="14" spans="1:41" s="4" customFormat="1" ht="25.5" x14ac:dyDescent="0.2">
      <c r="A14" s="10" t="s">
        <v>7</v>
      </c>
      <c r="B14" s="118"/>
      <c r="C14" s="118"/>
      <c r="D14" s="12"/>
      <c r="E14" s="15"/>
      <c r="F14" s="46"/>
      <c r="G14" s="47"/>
      <c r="H14" s="3">
        <f t="shared" si="0"/>
        <v>0</v>
      </c>
      <c r="I14" s="3"/>
      <c r="J14" s="48" t="str">
        <f t="shared" si="1"/>
        <v>-</v>
      </c>
      <c r="K14" s="49">
        <f t="shared" si="16"/>
        <v>0</v>
      </c>
      <c r="L14" s="24" t="str">
        <f t="shared" si="2"/>
        <v>ERROR</v>
      </c>
      <c r="M14" s="3">
        <f t="shared" si="17"/>
        <v>0</v>
      </c>
      <c r="N14" s="24" t="str">
        <f t="shared" si="3"/>
        <v>ERROR</v>
      </c>
      <c r="O14" s="3" t="e">
        <f t="shared" si="4"/>
        <v>#VALUE!</v>
      </c>
      <c r="P14" s="24" t="str">
        <f t="shared" si="5"/>
        <v>ERROR</v>
      </c>
      <c r="Q14" s="3" t="e">
        <f t="shared" si="6"/>
        <v>#VALUE!</v>
      </c>
      <c r="R14" s="24" t="str">
        <f t="shared" si="7"/>
        <v>ERROR</v>
      </c>
      <c r="S14" s="3">
        <f t="shared" si="8"/>
        <v>0</v>
      </c>
      <c r="T14" s="17">
        <f t="shared" si="9"/>
        <v>8.0000000000000002E-3</v>
      </c>
      <c r="U14" s="3" t="e">
        <f t="shared" si="10"/>
        <v>#VALUE!</v>
      </c>
      <c r="V14" s="24" t="str">
        <f t="shared" si="11"/>
        <v>ERROR</v>
      </c>
      <c r="W14" s="3" t="e">
        <f t="shared" si="12"/>
        <v>#VALUE!</v>
      </c>
      <c r="X14" s="24" t="str">
        <f t="shared" si="13"/>
        <v>ERROR</v>
      </c>
      <c r="Y14" s="3" t="e">
        <f t="shared" si="18"/>
        <v>#VALUE!</v>
      </c>
      <c r="Z14" s="24" t="str">
        <f t="shared" si="19"/>
        <v>ERROR</v>
      </c>
      <c r="AA14" s="3" t="e">
        <f t="shared" si="14"/>
        <v>#VALUE!</v>
      </c>
      <c r="AB14" s="50" t="str">
        <f t="shared" si="15"/>
        <v>ERROR</v>
      </c>
      <c r="AC14" s="80"/>
      <c r="AD14" s="83" t="e">
        <f t="shared" si="20"/>
        <v>#VALUE!</v>
      </c>
      <c r="AE14" s="11"/>
      <c r="AF14" s="37" t="s">
        <v>32</v>
      </c>
    </row>
    <row r="15" spans="1:41" s="4" customFormat="1" ht="25.5" x14ac:dyDescent="0.2">
      <c r="A15" s="10" t="s">
        <v>8</v>
      </c>
      <c r="B15" s="118"/>
      <c r="C15" s="118"/>
      <c r="D15" s="12"/>
      <c r="E15" s="15"/>
      <c r="F15" s="46"/>
      <c r="G15" s="47"/>
      <c r="H15" s="3">
        <f t="shared" si="0"/>
        <v>0</v>
      </c>
      <c r="I15" s="3"/>
      <c r="J15" s="48" t="str">
        <f t="shared" si="1"/>
        <v>-</v>
      </c>
      <c r="K15" s="49">
        <f t="shared" si="16"/>
        <v>0</v>
      </c>
      <c r="L15" s="24" t="str">
        <f t="shared" si="2"/>
        <v>ERROR</v>
      </c>
      <c r="M15" s="3">
        <f t="shared" si="17"/>
        <v>0</v>
      </c>
      <c r="N15" s="24" t="str">
        <f t="shared" si="3"/>
        <v>ERROR</v>
      </c>
      <c r="O15" s="3" t="e">
        <f t="shared" si="4"/>
        <v>#VALUE!</v>
      </c>
      <c r="P15" s="24" t="str">
        <f t="shared" si="5"/>
        <v>ERROR</v>
      </c>
      <c r="Q15" s="3" t="e">
        <f t="shared" si="6"/>
        <v>#VALUE!</v>
      </c>
      <c r="R15" s="24" t="str">
        <f t="shared" si="7"/>
        <v>ERROR</v>
      </c>
      <c r="S15" s="3">
        <f t="shared" si="8"/>
        <v>0</v>
      </c>
      <c r="T15" s="17">
        <f t="shared" si="9"/>
        <v>8.0000000000000002E-3</v>
      </c>
      <c r="U15" s="3" t="e">
        <f t="shared" si="10"/>
        <v>#VALUE!</v>
      </c>
      <c r="V15" s="24" t="str">
        <f t="shared" si="11"/>
        <v>ERROR</v>
      </c>
      <c r="W15" s="3" t="e">
        <f t="shared" si="12"/>
        <v>#VALUE!</v>
      </c>
      <c r="X15" s="24" t="str">
        <f t="shared" si="13"/>
        <v>ERROR</v>
      </c>
      <c r="Y15" s="3" t="e">
        <f t="shared" si="18"/>
        <v>#VALUE!</v>
      </c>
      <c r="Z15" s="24" t="str">
        <f t="shared" si="19"/>
        <v>ERROR</v>
      </c>
      <c r="AA15" s="3" t="e">
        <f t="shared" si="14"/>
        <v>#VALUE!</v>
      </c>
      <c r="AB15" s="50" t="str">
        <f t="shared" si="15"/>
        <v>ERROR</v>
      </c>
      <c r="AC15" s="80"/>
      <c r="AD15" s="83" t="e">
        <f t="shared" si="20"/>
        <v>#VALUE!</v>
      </c>
      <c r="AE15" s="11"/>
      <c r="AF15" s="37"/>
    </row>
    <row r="16" spans="1:41" s="4" customFormat="1" ht="25.5" x14ac:dyDescent="0.2">
      <c r="A16" s="10" t="s">
        <v>9</v>
      </c>
      <c r="B16" s="118"/>
      <c r="C16" s="118"/>
      <c r="D16" s="12"/>
      <c r="E16" s="15"/>
      <c r="F16" s="46"/>
      <c r="G16" s="47"/>
      <c r="H16" s="3">
        <f t="shared" si="0"/>
        <v>0</v>
      </c>
      <c r="I16" s="3"/>
      <c r="J16" s="48" t="str">
        <f t="shared" si="1"/>
        <v>-</v>
      </c>
      <c r="K16" s="49">
        <f t="shared" si="16"/>
        <v>0</v>
      </c>
      <c r="L16" s="24" t="str">
        <f t="shared" si="2"/>
        <v>ERROR</v>
      </c>
      <c r="M16" s="3">
        <f t="shared" si="17"/>
        <v>0</v>
      </c>
      <c r="N16" s="24" t="str">
        <f t="shared" si="3"/>
        <v>ERROR</v>
      </c>
      <c r="O16" s="3" t="e">
        <f t="shared" si="4"/>
        <v>#VALUE!</v>
      </c>
      <c r="P16" s="24" t="str">
        <f t="shared" si="5"/>
        <v>ERROR</v>
      </c>
      <c r="Q16" s="3" t="e">
        <f t="shared" si="6"/>
        <v>#VALUE!</v>
      </c>
      <c r="R16" s="24" t="str">
        <f t="shared" si="7"/>
        <v>ERROR</v>
      </c>
      <c r="S16" s="3">
        <f t="shared" si="8"/>
        <v>0</v>
      </c>
      <c r="T16" s="17">
        <f t="shared" si="9"/>
        <v>8.0000000000000002E-3</v>
      </c>
      <c r="U16" s="3" t="e">
        <f t="shared" si="10"/>
        <v>#VALUE!</v>
      </c>
      <c r="V16" s="24" t="str">
        <f t="shared" si="11"/>
        <v>ERROR</v>
      </c>
      <c r="W16" s="3" t="e">
        <f t="shared" si="12"/>
        <v>#VALUE!</v>
      </c>
      <c r="X16" s="24" t="str">
        <f t="shared" si="13"/>
        <v>ERROR</v>
      </c>
      <c r="Y16" s="3" t="e">
        <f t="shared" si="18"/>
        <v>#VALUE!</v>
      </c>
      <c r="Z16" s="24" t="str">
        <f t="shared" si="19"/>
        <v>ERROR</v>
      </c>
      <c r="AA16" s="3" t="e">
        <f t="shared" si="14"/>
        <v>#VALUE!</v>
      </c>
      <c r="AB16" s="50" t="str">
        <f t="shared" si="15"/>
        <v>ERROR</v>
      </c>
      <c r="AC16" s="80"/>
      <c r="AD16" s="83" t="e">
        <f t="shared" si="20"/>
        <v>#VALUE!</v>
      </c>
      <c r="AE16" s="11"/>
    </row>
    <row r="17" spans="1:32" s="4" customFormat="1" ht="25.5" x14ac:dyDescent="0.2">
      <c r="A17" s="10" t="s">
        <v>10</v>
      </c>
      <c r="B17" s="118"/>
      <c r="C17" s="118"/>
      <c r="D17" s="12"/>
      <c r="E17" s="15"/>
      <c r="F17" s="46"/>
      <c r="G17" s="47"/>
      <c r="H17" s="3">
        <f t="shared" si="0"/>
        <v>0</v>
      </c>
      <c r="I17" s="3"/>
      <c r="J17" s="48" t="str">
        <f t="shared" si="1"/>
        <v>-</v>
      </c>
      <c r="K17" s="49">
        <f t="shared" si="16"/>
        <v>0</v>
      </c>
      <c r="L17" s="24" t="str">
        <f t="shared" si="2"/>
        <v>ERROR</v>
      </c>
      <c r="M17" s="3">
        <f t="shared" si="17"/>
        <v>0</v>
      </c>
      <c r="N17" s="24" t="str">
        <f t="shared" si="3"/>
        <v>ERROR</v>
      </c>
      <c r="O17" s="3" t="e">
        <f t="shared" si="4"/>
        <v>#VALUE!</v>
      </c>
      <c r="P17" s="24" t="str">
        <f t="shared" si="5"/>
        <v>ERROR</v>
      </c>
      <c r="Q17" s="3" t="e">
        <f>IF($D17="DoBPŠ",(ROUNDDOWN($J17*R17,2)),(ROUNDDOWN($H17*R17,2)))</f>
        <v>#VALUE!</v>
      </c>
      <c r="R17" s="24" t="str">
        <f t="shared" si="7"/>
        <v>ERROR</v>
      </c>
      <c r="S17" s="3">
        <f t="shared" si="8"/>
        <v>0</v>
      </c>
      <c r="T17" s="17">
        <f t="shared" si="9"/>
        <v>8.0000000000000002E-3</v>
      </c>
      <c r="U17" s="3" t="e">
        <f t="shared" si="10"/>
        <v>#VALUE!</v>
      </c>
      <c r="V17" s="24" t="str">
        <f t="shared" si="11"/>
        <v>ERROR</v>
      </c>
      <c r="W17" s="3" t="e">
        <f t="shared" si="12"/>
        <v>#VALUE!</v>
      </c>
      <c r="X17" s="24" t="str">
        <f t="shared" si="13"/>
        <v>ERROR</v>
      </c>
      <c r="Y17" s="3" t="e">
        <f t="shared" si="18"/>
        <v>#VALUE!</v>
      </c>
      <c r="Z17" s="24" t="str">
        <f t="shared" si="19"/>
        <v>ERROR</v>
      </c>
      <c r="AA17" s="3" t="e">
        <f t="shared" si="14"/>
        <v>#VALUE!</v>
      </c>
      <c r="AB17" s="50" t="str">
        <f t="shared" si="15"/>
        <v>ERROR</v>
      </c>
      <c r="AC17" s="80"/>
      <c r="AD17" s="83" t="e">
        <f t="shared" si="20"/>
        <v>#VALUE!</v>
      </c>
      <c r="AE17" s="11"/>
      <c r="AF17" s="45"/>
    </row>
    <row r="18" spans="1:32" s="4" customFormat="1" ht="25.5" customHeight="1" x14ac:dyDescent="0.2">
      <c r="A18" s="10" t="s">
        <v>11</v>
      </c>
      <c r="B18" s="118"/>
      <c r="C18" s="118"/>
      <c r="D18" s="12"/>
      <c r="E18" s="15"/>
      <c r="F18" s="46"/>
      <c r="G18" s="47"/>
      <c r="H18" s="3">
        <f t="shared" si="0"/>
        <v>0</v>
      </c>
      <c r="I18" s="3"/>
      <c r="J18" s="48" t="str">
        <f t="shared" si="1"/>
        <v>-</v>
      </c>
      <c r="K18" s="49">
        <f t="shared" si="16"/>
        <v>0</v>
      </c>
      <c r="L18" s="24" t="str">
        <f t="shared" ref="L18:L19" si="21">IF($D18="DoBPŠ",(IF($H18&lt;=$AO$10,0%,0%)),(IF($D18="DoPČ-N",$AG$10,(IF($D18="DoVP-N",$AG$10,(IF($D18="DoPČ",$AG$10,(IF($D18="DoVP",$AG$10,"ERROR")))))))))</f>
        <v>ERROR</v>
      </c>
      <c r="M18" s="3">
        <f t="shared" si="17"/>
        <v>0</v>
      </c>
      <c r="N18" s="24" t="str">
        <f t="shared" ref="N18:N19" si="22">IF($D18="DoBPŠ",(IF($H18&lt;=$AO$10,0%,0%)),(IF($D18="DoPČ-N",$AG$10,(IF($D18="DoVP-N",$AG$10,(IF($D18="DoPČ",$AG$10,(IF($D18="DoVP",$AG$10,"ERROR")))))))))</f>
        <v>ERROR</v>
      </c>
      <c r="O18" s="3" t="e">
        <f t="shared" ref="O18:O19" si="23">IF($D18="DoBPŠ",(ROUNDDOWN($J18*P18,2)),(ROUNDDOWN($H18*P18,2)))</f>
        <v>#VALUE!</v>
      </c>
      <c r="P18" s="24" t="str">
        <f t="shared" ref="P18:P19" si="24">IF($D18="DoBPŠ",(IF($H18&lt;=$AO$10,0%,0%)),(IF($D18="DoPČ-N",0%,(IF($D18="DoVP-N",0%,(IF($D18="DoPČ",$AH$10,(IF($D18="DoVP",$AH$10,"ERROR")))))))))</f>
        <v>ERROR</v>
      </c>
      <c r="Q18" s="3" t="e">
        <f t="shared" ref="Q18:Q19" si="25">IF($D18="DoBPŠ",(ROUNDDOWN($J18*R18,2)),(ROUNDDOWN($H18*R18,2)))</f>
        <v>#VALUE!</v>
      </c>
      <c r="R18" s="24" t="str">
        <f t="shared" ref="R18:R19" si="26">IF($D18="DoBPŠ",(IF($H18&lt;=$AO$10,0%,$AI$10)),(IF($D18="DoPČ-N",$AI$10,(IF($D18="DoVP-N",$AI$10,(IF($D18="DoPČ",$AI$10,(IF($D18="DoVP",$AI$10,"ERROR")))))))))</f>
        <v>ERROR</v>
      </c>
      <c r="S18" s="3">
        <f t="shared" ref="S18:S19" si="27">ROUNDDOWN(H18*T18,2)</f>
        <v>0</v>
      </c>
      <c r="T18" s="17">
        <f t="shared" ref="T18:T19" si="28">$AJ$10</f>
        <v>8.0000000000000002E-3</v>
      </c>
      <c r="U18" s="3" t="e">
        <f t="shared" si="10"/>
        <v>#VALUE!</v>
      </c>
      <c r="V18" s="24" t="str">
        <f t="shared" ref="V18:V19" si="29">IF($D18="DoBPŠ",(IF($H18&lt;=$AO$10,0%,$AK$10)),(IF($D18="DoPČ-N",$AK$10,(IF($D18="DoVP-N",$AK$10,(IF($D18="DoPČ",$AK$10,(IF($D18="DoVP",$AK$10,"ERROR")))))))))</f>
        <v>ERROR</v>
      </c>
      <c r="W18" s="3" t="e">
        <f t="shared" ref="W18:W19" si="30">IF($D18="DoBPŠ",(ROUNDDOWN($J18*X18,2)),(ROUNDDOWN($H18*X18,2)))</f>
        <v>#VALUE!</v>
      </c>
      <c r="X18" s="24" t="str">
        <f t="shared" ref="X18:X19" si="31">IF($D18="DoBPŠ",(IF($H18&lt;=$AO$10,0%,0%)),(IF($D18="DoPČ-N",0%,(IF($D18="DoVP-N",0%,(IF($D18="DoPČ",$AL$10,(IF($D18="DoVP",$AL$10,"ERROR")))))))))</f>
        <v>ERROR</v>
      </c>
      <c r="Y18" s="3" t="e">
        <f t="shared" si="18"/>
        <v>#VALUE!</v>
      </c>
      <c r="Z18" s="24" t="str">
        <f t="shared" si="19"/>
        <v>ERROR</v>
      </c>
      <c r="AA18" s="3" t="e">
        <f t="shared" ref="AA18:AA19" si="32">IF($D18="DoBPŠ",(ROUNDDOWN($J18*AB18,2)),(ROUNDDOWN($H18*AB18,2)))</f>
        <v>#VALUE!</v>
      </c>
      <c r="AB18" s="50" t="str">
        <f t="shared" ref="AB18:AB19" si="33">IF($D18="DoBPŠ",(IF($H18&lt;=$AO$10,0%,$AN$10)),(IF($D18="DoPČ-N",$AN$10,(IF($D18="DoVP-N",$AN$10,(IF($D18="DoPČ",$AN$10,(IF($D18="DoVP",$AN$10,"ERROR")))))))))</f>
        <v>ERROR</v>
      </c>
      <c r="AC18" s="80"/>
      <c r="AD18" s="83" t="e">
        <f t="shared" si="20"/>
        <v>#VALUE!</v>
      </c>
      <c r="AE18" s="11"/>
      <c r="AF18" s="45"/>
    </row>
    <row r="19" spans="1:32" s="4" customFormat="1" ht="25.5" customHeight="1" x14ac:dyDescent="0.2">
      <c r="A19" s="10" t="s">
        <v>82</v>
      </c>
      <c r="B19" s="118"/>
      <c r="C19" s="118"/>
      <c r="D19" s="12"/>
      <c r="E19" s="15"/>
      <c r="F19" s="46"/>
      <c r="G19" s="47"/>
      <c r="H19" s="3">
        <f t="shared" si="0"/>
        <v>0</v>
      </c>
      <c r="I19" s="3"/>
      <c r="J19" s="48" t="str">
        <f t="shared" si="1"/>
        <v>-</v>
      </c>
      <c r="K19" s="49">
        <f t="shared" si="16"/>
        <v>0</v>
      </c>
      <c r="L19" s="24" t="str">
        <f t="shared" si="21"/>
        <v>ERROR</v>
      </c>
      <c r="M19" s="3">
        <f t="shared" si="17"/>
        <v>0</v>
      </c>
      <c r="N19" s="24" t="str">
        <f t="shared" si="22"/>
        <v>ERROR</v>
      </c>
      <c r="O19" s="3" t="e">
        <f t="shared" si="23"/>
        <v>#VALUE!</v>
      </c>
      <c r="P19" s="24" t="str">
        <f t="shared" si="24"/>
        <v>ERROR</v>
      </c>
      <c r="Q19" s="3" t="e">
        <f t="shared" si="25"/>
        <v>#VALUE!</v>
      </c>
      <c r="R19" s="24" t="str">
        <f t="shared" si="26"/>
        <v>ERROR</v>
      </c>
      <c r="S19" s="3">
        <f t="shared" si="27"/>
        <v>0</v>
      </c>
      <c r="T19" s="17">
        <f t="shared" si="28"/>
        <v>8.0000000000000002E-3</v>
      </c>
      <c r="U19" s="3" t="e">
        <f t="shared" si="10"/>
        <v>#VALUE!</v>
      </c>
      <c r="V19" s="24" t="str">
        <f t="shared" si="29"/>
        <v>ERROR</v>
      </c>
      <c r="W19" s="3" t="e">
        <f t="shared" si="30"/>
        <v>#VALUE!</v>
      </c>
      <c r="X19" s="24" t="str">
        <f t="shared" si="31"/>
        <v>ERROR</v>
      </c>
      <c r="Y19" s="3" t="e">
        <f t="shared" si="18"/>
        <v>#VALUE!</v>
      </c>
      <c r="Z19" s="24" t="str">
        <f t="shared" si="19"/>
        <v>ERROR</v>
      </c>
      <c r="AA19" s="3" t="e">
        <f t="shared" si="32"/>
        <v>#VALUE!</v>
      </c>
      <c r="AB19" s="50" t="str">
        <f t="shared" si="33"/>
        <v>ERROR</v>
      </c>
      <c r="AC19" s="80"/>
      <c r="AD19" s="83" t="e">
        <f t="shared" si="20"/>
        <v>#VALUE!</v>
      </c>
      <c r="AE19" s="11"/>
      <c r="AF19" s="45"/>
    </row>
    <row r="20" spans="1:32" s="4" customFormat="1" ht="25.5" x14ac:dyDescent="0.2">
      <c r="A20" s="10" t="s">
        <v>83</v>
      </c>
      <c r="B20" s="118"/>
      <c r="C20" s="118"/>
      <c r="D20" s="12"/>
      <c r="E20" s="15"/>
      <c r="F20" s="46"/>
      <c r="G20" s="47"/>
      <c r="H20" s="3">
        <f t="shared" si="0"/>
        <v>0</v>
      </c>
      <c r="I20" s="3"/>
      <c r="J20" s="48" t="str">
        <f t="shared" si="1"/>
        <v>-</v>
      </c>
      <c r="K20" s="49">
        <f t="shared" si="16"/>
        <v>0</v>
      </c>
      <c r="L20" s="24" t="str">
        <f>IF($D20="DoBPŠ",(IF($H20&lt;=$AO$10,0%,0%)),(IF($D20="DoPČ-N",$AG$10,(IF($D20="DoVP-N",$AG$10,(IF($D20="DoPČ",$AG$10,(IF($D20="DoVP",$AG$10,"ERROR")))))))))</f>
        <v>ERROR</v>
      </c>
      <c r="M20" s="3">
        <f t="shared" si="17"/>
        <v>0</v>
      </c>
      <c r="N20" s="24" t="str">
        <f>IF($D20="DoBPŠ",(IF($H20&lt;=$AO$10,0%,0%)),(IF($D20="DoPČ-N",$AG$10,(IF($D20="DoVP-N",$AG$10,(IF($D20="DoPČ",$AG$10,(IF($D20="DoVP",$AG$10,"ERROR")))))))))</f>
        <v>ERROR</v>
      </c>
      <c r="O20" s="3" t="e">
        <f>IF($D20="DoBPŠ",(ROUNDDOWN($J20*P20,2)),(ROUNDDOWN($H20*P20,2)))</f>
        <v>#VALUE!</v>
      </c>
      <c r="P20" s="24" t="str">
        <f>IF($D20="DoBPŠ",(IF($H20&lt;=$AO$10,0%,0%)),(IF($D20="DoPČ-N",0%,(IF($D20="DoVP-N",0%,(IF($D20="DoPČ",$AH$10,(IF($D20="DoVP",$AH$10,"ERROR")))))))))</f>
        <v>ERROR</v>
      </c>
      <c r="Q20" s="3" t="e">
        <f>IF($D20="DoBPŠ",(ROUNDDOWN($J20*R20,2)),(ROUNDDOWN($H20*R20,2)))</f>
        <v>#VALUE!</v>
      </c>
      <c r="R20" s="24" t="str">
        <f>IF($D20="DoBPŠ",(IF($H20&lt;=$AO$10,0%,$AI$10)),(IF($D20="DoPČ-N",$AI$10,(IF($D20="DoVP-N",$AI$10,(IF($D20="DoPČ",$AI$10,(IF($D20="DoVP",$AI$10,"ERROR")))))))))</f>
        <v>ERROR</v>
      </c>
      <c r="S20" s="3">
        <f>ROUNDDOWN(H20*T20,2)</f>
        <v>0</v>
      </c>
      <c r="T20" s="17">
        <f>$AJ$10</f>
        <v>8.0000000000000002E-3</v>
      </c>
      <c r="U20" s="3" t="e">
        <f t="shared" si="10"/>
        <v>#VALUE!</v>
      </c>
      <c r="V20" s="24" t="str">
        <f>IF($D20="DoBPŠ",(IF($H20&lt;=$AO$10,0%,$AK$10)),(IF($D20="DoPČ-N",$AK$10,(IF($D20="DoVP-N",$AK$10,(IF($D20="DoPČ",$AK$10,(IF($D20="DoVP",$AK$10,"ERROR")))))))))</f>
        <v>ERROR</v>
      </c>
      <c r="W20" s="3" t="e">
        <f>IF($D20="DoBPŠ",(ROUNDDOWN($J20*X20,2)),(ROUNDDOWN($H20*X20,2)))</f>
        <v>#VALUE!</v>
      </c>
      <c r="X20" s="24" t="str">
        <f>IF($D20="DoBPŠ",(IF($H20&lt;=$AO$10,0%,0%)),(IF($D20="DoPČ-N",0%,(IF($D20="DoVP-N",0%,(IF($D20="DoPČ",$AL$10,(IF($D20="DoVP",$AL$10,"ERROR")))))))))</f>
        <v>ERROR</v>
      </c>
      <c r="Y20" s="3" t="e">
        <f t="shared" si="18"/>
        <v>#VALUE!</v>
      </c>
      <c r="Z20" s="24" t="str">
        <f t="shared" si="19"/>
        <v>ERROR</v>
      </c>
      <c r="AA20" s="3" t="e">
        <f>IF($D20="DoBPŠ",(ROUNDDOWN($J20*AB20,2)),(ROUNDDOWN($H20*AB20,2)))</f>
        <v>#VALUE!</v>
      </c>
      <c r="AB20" s="50" t="str">
        <f>IF($D20="DoBPŠ",(IF($H20&lt;=$AO$10,0%,$AN$10)),(IF($D20="DoPČ-N",$AN$10,(IF($D20="DoVP-N",$AN$10,(IF($D20="DoPČ",$AN$10,(IF($D20="DoVP",$AN$10,"ERROR")))))))))</f>
        <v>ERROR</v>
      </c>
      <c r="AC20" s="80"/>
      <c r="AD20" s="83" t="e">
        <f t="shared" si="20"/>
        <v>#VALUE!</v>
      </c>
      <c r="AE20" s="11"/>
    </row>
    <row r="21" spans="1:32" ht="16.5" customHeight="1" thickBot="1" x14ac:dyDescent="0.25">
      <c r="A21" s="102" t="s">
        <v>40</v>
      </c>
      <c r="B21" s="103"/>
      <c r="C21" s="103"/>
      <c r="D21" s="103"/>
      <c r="E21" s="103"/>
      <c r="F21" s="66"/>
      <c r="G21" s="70">
        <f>SUM(G11:G20)</f>
        <v>0</v>
      </c>
      <c r="H21" s="62">
        <f>SUM(H11:H20)</f>
        <v>0</v>
      </c>
      <c r="I21" s="62"/>
      <c r="J21" s="71"/>
      <c r="K21" s="70">
        <f>SUM(K11:K20)</f>
        <v>0</v>
      </c>
      <c r="L21" s="62"/>
      <c r="M21" s="62">
        <f>SUM(M11:M20)</f>
        <v>0</v>
      </c>
      <c r="N21" s="62"/>
      <c r="O21" s="62" t="e">
        <f>SUM(O11:O20)</f>
        <v>#VALUE!</v>
      </c>
      <c r="P21" s="62"/>
      <c r="Q21" s="62" t="e">
        <f>SUM(Q11:Q20)</f>
        <v>#VALUE!</v>
      </c>
      <c r="R21" s="62"/>
      <c r="S21" s="62">
        <f>SUM(S11:S20)</f>
        <v>0</v>
      </c>
      <c r="T21" s="63"/>
      <c r="U21" s="62" t="e">
        <f>SUM(U11:U20)</f>
        <v>#VALUE!</v>
      </c>
      <c r="V21" s="62"/>
      <c r="W21" s="62" t="e">
        <f>SUM(W11:W20)</f>
        <v>#VALUE!</v>
      </c>
      <c r="X21" s="62"/>
      <c r="Y21" s="62" t="e">
        <f>SUM(Y11:Y20)</f>
        <v>#VALUE!</v>
      </c>
      <c r="Z21" s="62"/>
      <c r="AA21" s="62" t="e">
        <f>SUM(AA11:AA20)</f>
        <v>#VALUE!</v>
      </c>
      <c r="AB21" s="71"/>
      <c r="AC21" s="81">
        <f>SUM(AC11:AC20)</f>
        <v>0</v>
      </c>
      <c r="AD21" s="67" t="e">
        <f>SUM(H21+S21+Q21+AA21+U21+K21+M21+O21+W21)</f>
        <v>#VALUE!</v>
      </c>
      <c r="AE21" s="64"/>
    </row>
    <row r="22" spans="1:32" ht="13.5" thickBot="1" x14ac:dyDescent="0.25"/>
    <row r="23" spans="1:32" s="4" customFormat="1" ht="19.5" customHeight="1" x14ac:dyDescent="0.2">
      <c r="A23" s="109" t="s">
        <v>41</v>
      </c>
      <c r="B23" s="110"/>
      <c r="C23" s="110"/>
      <c r="D23" s="110"/>
      <c r="E23" s="110"/>
      <c r="F23" s="110"/>
      <c r="G23" s="110"/>
      <c r="H23" s="110"/>
      <c r="I23" s="110"/>
      <c r="J23" s="110"/>
      <c r="K23" s="110"/>
      <c r="L23" s="110"/>
      <c r="M23" s="110"/>
      <c r="N23" s="110"/>
      <c r="O23" s="110"/>
      <c r="P23" s="110"/>
      <c r="Q23" s="110"/>
      <c r="R23" s="110"/>
      <c r="S23" s="110"/>
      <c r="T23" s="110"/>
      <c r="U23" s="110"/>
      <c r="V23" s="110"/>
      <c r="W23" s="110"/>
      <c r="X23" s="110"/>
      <c r="Y23" s="110"/>
      <c r="Z23" s="110"/>
      <c r="AA23" s="110"/>
      <c r="AB23" s="110"/>
      <c r="AC23" s="110"/>
      <c r="AD23" s="110"/>
      <c r="AE23" s="111"/>
    </row>
    <row r="24" spans="1:32" s="18" customFormat="1" ht="26.25" customHeight="1" x14ac:dyDescent="0.2">
      <c r="A24" s="10" t="s">
        <v>4</v>
      </c>
      <c r="B24" s="104" t="s">
        <v>37</v>
      </c>
      <c r="C24" s="104"/>
      <c r="D24" s="104"/>
      <c r="E24" s="104"/>
      <c r="F24" s="105"/>
      <c r="G24" s="105"/>
      <c r="H24" s="105"/>
      <c r="I24" s="105"/>
      <c r="J24" s="54" t="s">
        <v>5</v>
      </c>
      <c r="K24" s="104" t="s">
        <v>38</v>
      </c>
      <c r="L24" s="104"/>
      <c r="M24" s="104"/>
      <c r="N24" s="104"/>
      <c r="O24" s="104"/>
      <c r="P24" s="104"/>
      <c r="Q24" s="104"/>
      <c r="R24" s="104"/>
      <c r="S24" s="105"/>
      <c r="T24" s="105"/>
      <c r="U24" s="105"/>
      <c r="V24" s="105"/>
      <c r="W24" s="105"/>
      <c r="X24" s="105"/>
      <c r="Y24" s="105"/>
      <c r="Z24" s="105"/>
      <c r="AA24" s="105"/>
      <c r="AB24" s="105"/>
      <c r="AC24" s="105"/>
      <c r="AD24" s="105"/>
      <c r="AE24" s="112"/>
    </row>
    <row r="25" spans="1:32" s="4" customFormat="1" ht="16.5" customHeight="1" x14ac:dyDescent="0.2">
      <c r="A25" s="10" t="s">
        <v>6</v>
      </c>
      <c r="B25" s="113" t="s">
        <v>43</v>
      </c>
      <c r="C25" s="113"/>
      <c r="D25" s="113"/>
      <c r="E25" s="113"/>
      <c r="F25" s="113"/>
      <c r="G25" s="113"/>
      <c r="H25" s="113"/>
      <c r="I25" s="113"/>
      <c r="J25" s="113"/>
      <c r="K25" s="113"/>
      <c r="L25" s="113"/>
      <c r="M25" s="113"/>
      <c r="N25" s="113"/>
      <c r="O25" s="113"/>
      <c r="P25" s="113"/>
      <c r="Q25" s="113"/>
      <c r="R25" s="113"/>
      <c r="S25" s="113"/>
      <c r="T25" s="113"/>
      <c r="U25" s="113"/>
      <c r="V25" s="113"/>
      <c r="W25" s="113"/>
      <c r="X25" s="113"/>
      <c r="Y25" s="113"/>
      <c r="Z25" s="113"/>
      <c r="AA25" s="113"/>
      <c r="AB25" s="113"/>
      <c r="AC25" s="113"/>
      <c r="AD25" s="113"/>
      <c r="AE25" s="114"/>
    </row>
    <row r="26" spans="1:32" s="4" customFormat="1" ht="16.5" customHeight="1" x14ac:dyDescent="0.2">
      <c r="A26" s="106"/>
      <c r="B26" s="108" t="s">
        <v>24</v>
      </c>
      <c r="C26" s="108"/>
      <c r="D26" s="108"/>
      <c r="E26" s="108"/>
      <c r="F26" s="108"/>
      <c r="G26" s="108"/>
      <c r="H26" s="108"/>
      <c r="I26" s="108"/>
      <c r="J26" s="117" t="s">
        <v>42</v>
      </c>
      <c r="K26" s="117"/>
      <c r="L26" s="117"/>
      <c r="M26" s="117"/>
      <c r="N26" s="117"/>
      <c r="O26" s="117"/>
      <c r="P26" s="117"/>
      <c r="Q26" s="117"/>
      <c r="R26" s="117"/>
      <c r="S26" s="115"/>
      <c r="T26" s="115"/>
      <c r="U26" s="115"/>
      <c r="V26" s="115"/>
      <c r="W26" s="115"/>
      <c r="X26" s="115"/>
      <c r="Y26" s="115"/>
      <c r="Z26" s="115"/>
      <c r="AA26" s="115"/>
      <c r="AB26" s="115"/>
      <c r="AC26" s="115"/>
      <c r="AD26" s="115"/>
      <c r="AE26" s="116"/>
    </row>
    <row r="27" spans="1:32" s="4" customFormat="1" ht="22.5" customHeight="1" x14ac:dyDescent="0.2">
      <c r="A27" s="106"/>
      <c r="B27" s="108" t="s">
        <v>25</v>
      </c>
      <c r="C27" s="108"/>
      <c r="D27" s="108"/>
      <c r="E27" s="108"/>
      <c r="F27" s="108"/>
      <c r="G27" s="108"/>
      <c r="H27" s="108"/>
      <c r="I27" s="108"/>
      <c r="J27" s="117"/>
      <c r="K27" s="117"/>
      <c r="L27" s="117"/>
      <c r="M27" s="117"/>
      <c r="N27" s="117"/>
      <c r="O27" s="117"/>
      <c r="P27" s="117"/>
      <c r="Q27" s="117"/>
      <c r="R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6"/>
    </row>
    <row r="28" spans="1:32" s="4" customFormat="1" ht="16.5" customHeight="1" thickBot="1" x14ac:dyDescent="0.25">
      <c r="A28" s="107"/>
      <c r="B28" s="177" t="s">
        <v>26</v>
      </c>
      <c r="C28" s="177"/>
      <c r="D28" s="177"/>
      <c r="E28" s="177"/>
      <c r="F28" s="177"/>
      <c r="G28" s="177"/>
      <c r="H28" s="177"/>
      <c r="I28" s="177"/>
      <c r="J28" s="177" t="s">
        <v>14</v>
      </c>
      <c r="K28" s="177"/>
      <c r="L28" s="177"/>
      <c r="M28" s="177"/>
      <c r="N28" s="177"/>
      <c r="O28" s="177"/>
      <c r="P28" s="177"/>
      <c r="Q28" s="177"/>
      <c r="R28" s="177"/>
      <c r="S28" s="181"/>
      <c r="T28" s="181"/>
      <c r="U28" s="181"/>
      <c r="V28" s="181"/>
      <c r="W28" s="181"/>
      <c r="X28" s="181"/>
      <c r="Y28" s="181"/>
      <c r="Z28" s="181"/>
      <c r="AA28" s="181"/>
      <c r="AB28" s="181"/>
      <c r="AC28" s="181"/>
      <c r="AD28" s="181"/>
      <c r="AE28" s="182"/>
    </row>
    <row r="29" spans="1:32" s="4" customFormat="1" ht="6.75" customHeight="1" x14ac:dyDescent="0.2">
      <c r="A29" s="5"/>
      <c r="B29" s="6"/>
      <c r="C29" s="6"/>
      <c r="D29" s="6"/>
      <c r="E29" s="6"/>
      <c r="F29" s="6"/>
      <c r="G29" s="8"/>
      <c r="H29" s="8"/>
      <c r="I29" s="8"/>
      <c r="J29" s="7"/>
      <c r="K29" s="13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9"/>
    </row>
    <row r="30" spans="1:32" ht="12.75" customHeight="1" thickBot="1" x14ac:dyDescent="0.25">
      <c r="A30" s="85"/>
      <c r="B30" s="85"/>
      <c r="C30" s="85"/>
      <c r="D30" s="85"/>
      <c r="E30" s="85"/>
      <c r="F30" s="85"/>
      <c r="G30" s="85"/>
      <c r="H30" s="85"/>
      <c r="I30" s="85"/>
      <c r="J30" s="85"/>
      <c r="K30" s="85"/>
      <c r="L30" s="85"/>
      <c r="M30" s="85"/>
      <c r="N30" s="85"/>
      <c r="O30" s="85"/>
      <c r="P30" s="85"/>
      <c r="Q30" s="85"/>
      <c r="R30" s="86"/>
      <c r="S30" s="86"/>
      <c r="T30" s="86"/>
      <c r="U30" s="86"/>
      <c r="V30" s="86"/>
      <c r="W30" s="86"/>
      <c r="X30" s="86"/>
      <c r="Y30" s="86"/>
      <c r="Z30" s="86"/>
      <c r="AA30" s="86"/>
      <c r="AB30" s="76"/>
      <c r="AC30" s="76"/>
    </row>
    <row r="31" spans="1:32" ht="13.5" customHeight="1" x14ac:dyDescent="0.25">
      <c r="A31" s="178" t="s">
        <v>12</v>
      </c>
      <c r="B31" s="178"/>
      <c r="C31" s="91"/>
      <c r="D31" s="91"/>
      <c r="E31" s="92"/>
      <c r="F31" s="92"/>
      <c r="G31" s="92"/>
      <c r="H31" s="92"/>
      <c r="I31" s="92"/>
      <c r="J31" s="92"/>
      <c r="K31" s="93"/>
      <c r="L31" s="92"/>
      <c r="M31" s="92"/>
      <c r="N31" s="92"/>
      <c r="O31" s="78"/>
      <c r="P31" s="78"/>
      <c r="Q31" s="78"/>
      <c r="R31" s="78"/>
      <c r="S31" s="78"/>
      <c r="T31" s="78"/>
      <c r="U31" s="78"/>
      <c r="V31" s="183" t="s">
        <v>86</v>
      </c>
      <c r="W31" s="184"/>
      <c r="X31" s="184"/>
      <c r="Y31" s="184"/>
      <c r="Z31" s="184"/>
      <c r="AA31" s="184"/>
      <c r="AB31" s="184"/>
      <c r="AC31" s="184"/>
      <c r="AD31" s="184"/>
      <c r="AE31" s="185"/>
    </row>
    <row r="32" spans="1:32" ht="13.5" customHeight="1" x14ac:dyDescent="0.25">
      <c r="A32" s="175">
        <v>1</v>
      </c>
      <c r="B32" s="176" t="s">
        <v>53</v>
      </c>
      <c r="C32" s="176"/>
      <c r="D32" s="176"/>
      <c r="E32" s="176"/>
      <c r="F32" s="176"/>
      <c r="G32" s="176"/>
      <c r="H32" s="176"/>
      <c r="I32" s="176"/>
      <c r="J32" s="94"/>
      <c r="K32" s="94"/>
      <c r="L32" s="94"/>
      <c r="M32" s="94"/>
      <c r="N32" s="19"/>
      <c r="O32" s="77"/>
      <c r="P32" s="75"/>
      <c r="Q32" s="75"/>
      <c r="R32" s="76"/>
      <c r="S32" s="87"/>
      <c r="T32" s="87"/>
      <c r="U32" s="87"/>
      <c r="V32" s="179" t="s">
        <v>87</v>
      </c>
      <c r="W32" s="142"/>
      <c r="X32" s="142"/>
      <c r="Y32" s="142"/>
      <c r="Z32" s="142"/>
      <c r="AA32" s="142"/>
      <c r="AB32" s="142"/>
      <c r="AC32" s="142"/>
      <c r="AD32" s="142"/>
      <c r="AE32" s="180"/>
    </row>
    <row r="33" spans="1:31" ht="13.5" x14ac:dyDescent="0.25">
      <c r="A33" s="175"/>
      <c r="B33" s="176"/>
      <c r="C33" s="176"/>
      <c r="D33" s="176"/>
      <c r="E33" s="176"/>
      <c r="F33" s="176"/>
      <c r="G33" s="176"/>
      <c r="H33" s="176"/>
      <c r="I33" s="176"/>
      <c r="J33" s="19"/>
      <c r="K33" s="95"/>
      <c r="L33" s="19"/>
      <c r="M33" s="19"/>
      <c r="N33" s="19"/>
      <c r="O33" s="77"/>
      <c r="P33" s="77"/>
      <c r="Q33" s="77"/>
      <c r="R33" s="77"/>
      <c r="S33" s="77"/>
      <c r="T33" s="77"/>
      <c r="U33" s="77"/>
      <c r="V33" s="179" t="s">
        <v>88</v>
      </c>
      <c r="W33" s="142"/>
      <c r="X33" s="142"/>
      <c r="Y33" s="142"/>
      <c r="Z33" s="142"/>
      <c r="AA33" s="142"/>
      <c r="AB33" s="142"/>
      <c r="AC33" s="142"/>
      <c r="AD33" s="142"/>
      <c r="AE33" s="180"/>
    </row>
    <row r="34" spans="1:31" ht="13.5" x14ac:dyDescent="0.25">
      <c r="A34" s="96">
        <v>2</v>
      </c>
      <c r="B34" s="19" t="s">
        <v>75</v>
      </c>
      <c r="C34" s="19"/>
      <c r="D34" s="19"/>
      <c r="E34" s="20"/>
      <c r="F34" s="20"/>
      <c r="G34" s="20"/>
      <c r="H34" s="20"/>
      <c r="I34" s="20"/>
      <c r="J34" s="20"/>
      <c r="K34" s="97"/>
      <c r="L34" s="20"/>
      <c r="M34" s="20"/>
      <c r="N34" s="20"/>
      <c r="O34" s="77"/>
      <c r="P34" s="76"/>
      <c r="Q34" s="76"/>
      <c r="R34" s="76"/>
      <c r="S34" s="77"/>
      <c r="T34" s="77"/>
      <c r="U34" s="77"/>
      <c r="V34" s="186"/>
      <c r="W34" s="187"/>
      <c r="X34" s="187"/>
      <c r="Y34" s="187"/>
      <c r="Z34" s="187"/>
      <c r="AA34" s="187"/>
      <c r="AB34" s="187"/>
      <c r="AC34" s="187"/>
      <c r="AD34" s="187"/>
      <c r="AE34" s="188"/>
    </row>
    <row r="35" spans="1:31" ht="13.5" x14ac:dyDescent="0.25">
      <c r="A35" s="96">
        <v>3</v>
      </c>
      <c r="B35" s="98" t="s">
        <v>57</v>
      </c>
      <c r="C35" s="19"/>
      <c r="D35" s="19"/>
      <c r="E35" s="20"/>
      <c r="F35" s="20"/>
      <c r="G35" s="20"/>
      <c r="H35" s="20"/>
      <c r="I35" s="20"/>
      <c r="J35" s="20"/>
      <c r="K35" s="97"/>
      <c r="L35" s="20"/>
      <c r="M35" s="20"/>
      <c r="N35" s="20"/>
      <c r="O35" s="76"/>
      <c r="P35" s="76"/>
      <c r="Q35" s="76"/>
      <c r="R35" s="76"/>
      <c r="S35" s="88"/>
      <c r="T35" s="88"/>
      <c r="U35" s="88"/>
      <c r="V35" s="179"/>
      <c r="W35" s="142"/>
      <c r="X35" s="142"/>
      <c r="Y35" s="142"/>
      <c r="Z35" s="142"/>
      <c r="AA35" s="142"/>
      <c r="AB35" s="142"/>
      <c r="AC35" s="142"/>
      <c r="AD35" s="142"/>
      <c r="AE35" s="180"/>
    </row>
    <row r="36" spans="1:31" ht="13.5" x14ac:dyDescent="0.25">
      <c r="A36" s="96">
        <v>4</v>
      </c>
      <c r="B36" s="19" t="s">
        <v>13</v>
      </c>
      <c r="C36" s="20"/>
      <c r="D36" s="20"/>
      <c r="E36" s="20"/>
      <c r="F36" s="20"/>
      <c r="G36" s="20"/>
      <c r="H36" s="20"/>
      <c r="I36" s="20"/>
      <c r="J36" s="20"/>
      <c r="K36" s="97"/>
      <c r="L36" s="20"/>
      <c r="M36" s="20"/>
      <c r="N36" s="20"/>
      <c r="O36" s="77"/>
      <c r="P36" s="77"/>
      <c r="Q36" s="77"/>
      <c r="R36" s="77"/>
      <c r="S36" s="77"/>
      <c r="T36" s="77"/>
      <c r="U36" s="77"/>
      <c r="V36" s="179" t="s">
        <v>89</v>
      </c>
      <c r="W36" s="142"/>
      <c r="X36" s="142"/>
      <c r="Y36" s="142"/>
      <c r="Z36" s="142"/>
      <c r="AA36" s="142"/>
      <c r="AB36" s="142"/>
      <c r="AC36" s="142"/>
      <c r="AD36" s="142"/>
      <c r="AE36" s="180"/>
    </row>
    <row r="37" spans="1:31" ht="13.5" x14ac:dyDescent="0.25">
      <c r="A37" s="84" t="s">
        <v>107</v>
      </c>
      <c r="B37" s="19" t="s">
        <v>145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76"/>
      <c r="P37" s="76"/>
      <c r="Q37" s="76"/>
      <c r="R37" s="76"/>
      <c r="S37" s="77"/>
      <c r="T37" s="77"/>
      <c r="U37" s="77"/>
      <c r="V37" s="169"/>
      <c r="W37" s="170"/>
      <c r="X37" s="170"/>
      <c r="Y37" s="170"/>
      <c r="Z37" s="170"/>
      <c r="AA37" s="170"/>
      <c r="AB37" s="170"/>
      <c r="AC37" s="170"/>
      <c r="AD37" s="170"/>
      <c r="AE37" s="171"/>
    </row>
    <row r="38" spans="1:31" ht="14.25" thickBot="1" x14ac:dyDescent="0.25">
      <c r="A38" s="84" t="s">
        <v>148</v>
      </c>
      <c r="B38" s="100" t="s">
        <v>106</v>
      </c>
      <c r="O38" s="4"/>
      <c r="P38" s="4"/>
      <c r="Q38" s="4"/>
      <c r="R38" s="76"/>
      <c r="S38" s="89"/>
      <c r="T38" s="89"/>
      <c r="U38" s="89"/>
      <c r="V38" s="172"/>
      <c r="W38" s="173"/>
      <c r="X38" s="173"/>
      <c r="Y38" s="173"/>
      <c r="Z38" s="173"/>
      <c r="AA38" s="173"/>
      <c r="AB38" s="173"/>
      <c r="AC38" s="173"/>
      <c r="AD38" s="173"/>
      <c r="AE38" s="174"/>
    </row>
    <row r="39" spans="1:31" x14ac:dyDescent="0.2">
      <c r="R39" s="76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76"/>
    </row>
  </sheetData>
  <mergeCells count="72">
    <mergeCell ref="V38:AE38"/>
    <mergeCell ref="B12:C12"/>
    <mergeCell ref="V34:AE34"/>
    <mergeCell ref="V35:AE35"/>
    <mergeCell ref="V36:AE36"/>
    <mergeCell ref="V37:AE37"/>
    <mergeCell ref="A31:B31"/>
    <mergeCell ref="V31:AE31"/>
    <mergeCell ref="B18:C18"/>
    <mergeCell ref="B19:C19"/>
    <mergeCell ref="B20:C20"/>
    <mergeCell ref="A21:E21"/>
    <mergeCell ref="A23:AE23"/>
    <mergeCell ref="B24:E24"/>
    <mergeCell ref="F24:I24"/>
    <mergeCell ref="K24:R24"/>
    <mergeCell ref="A32:A33"/>
    <mergeCell ref="B32:I33"/>
    <mergeCell ref="V32:AE32"/>
    <mergeCell ref="V33:AE33"/>
    <mergeCell ref="B25:AE25"/>
    <mergeCell ref="A26:A28"/>
    <mergeCell ref="B26:C26"/>
    <mergeCell ref="D26:I26"/>
    <mergeCell ref="J26:R27"/>
    <mergeCell ref="S26:AE27"/>
    <mergeCell ref="B27:C27"/>
    <mergeCell ref="D27:I27"/>
    <mergeCell ref="B28:C28"/>
    <mergeCell ref="D28:I28"/>
    <mergeCell ref="J28:R28"/>
    <mergeCell ref="S28:AE28"/>
    <mergeCell ref="B13:C13"/>
    <mergeCell ref="B14:C14"/>
    <mergeCell ref="B15:C15"/>
    <mergeCell ref="B16:C16"/>
    <mergeCell ref="B17:C17"/>
    <mergeCell ref="S24:AE24"/>
    <mergeCell ref="B11:C11"/>
    <mergeCell ref="K8:AB8"/>
    <mergeCell ref="AC8:AC10"/>
    <mergeCell ref="AD8:AD10"/>
    <mergeCell ref="AE8:AE10"/>
    <mergeCell ref="G9:G10"/>
    <mergeCell ref="J9:J10"/>
    <mergeCell ref="K9:L9"/>
    <mergeCell ref="M9:N9"/>
    <mergeCell ref="O9:P9"/>
    <mergeCell ref="Q9:R9"/>
    <mergeCell ref="S9:T9"/>
    <mergeCell ref="U9:V9"/>
    <mergeCell ref="W9:X9"/>
    <mergeCell ref="Y9:Z9"/>
    <mergeCell ref="AA9:AB9"/>
    <mergeCell ref="A5:C5"/>
    <mergeCell ref="D5:J5"/>
    <mergeCell ref="A6:C6"/>
    <mergeCell ref="D6:J6"/>
    <mergeCell ref="A8:A10"/>
    <mergeCell ref="B8:C10"/>
    <mergeCell ref="D8:D10"/>
    <mergeCell ref="E8:E10"/>
    <mergeCell ref="F8:F10"/>
    <mergeCell ref="G8:J8"/>
    <mergeCell ref="H9:H10"/>
    <mergeCell ref="I9:I10"/>
    <mergeCell ref="A1:C1"/>
    <mergeCell ref="D1:W1"/>
    <mergeCell ref="A3:C3"/>
    <mergeCell ref="D3:J3"/>
    <mergeCell ref="A4:C4"/>
    <mergeCell ref="D4:J4"/>
  </mergeCells>
  <conditionalFormatting sqref="H11:H20">
    <cfRule type="cellIs" dxfId="23" priority="4" stopIfTrue="1" operator="lessThan">
      <formula>155</formula>
    </cfRule>
  </conditionalFormatting>
  <conditionalFormatting sqref="H11:H20">
    <cfRule type="cellIs" dxfId="22" priority="3" stopIfTrue="1" operator="lessThan">
      <formula>155.01</formula>
    </cfRule>
  </conditionalFormatting>
  <conditionalFormatting sqref="H17:H20">
    <cfRule type="cellIs" dxfId="21" priority="2" stopIfTrue="1" operator="lessThan">
      <formula>155</formula>
    </cfRule>
  </conditionalFormatting>
  <conditionalFormatting sqref="H17:H20">
    <cfRule type="cellIs" dxfId="20" priority="1" stopIfTrue="1" operator="lessThan">
      <formula>155.01</formula>
    </cfRule>
  </conditionalFormatting>
  <dataValidations count="1">
    <dataValidation type="list" allowBlank="1" showInputMessage="1" showErrorMessage="1" sqref="D11:D20">
      <formula1>$AF$11:$AF$15</formula1>
    </dataValidation>
  </dataValidations>
  <pageMargins left="0.70866141732283472" right="0.70866141732283472" top="0.74803149606299213" bottom="0.74803149606299213" header="0.31496062992125984" footer="0.31496062992125984"/>
  <pageSetup paperSize="9" scale="46" orientation="landscape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70C0"/>
    <pageSetUpPr fitToPage="1"/>
  </sheetPr>
  <dimension ref="A1:AO39"/>
  <sheetViews>
    <sheetView topLeftCell="A4" workbookViewId="0">
      <selection activeCell="Y9" sqref="Y9:Z9"/>
    </sheetView>
  </sheetViews>
  <sheetFormatPr defaultColWidth="9.140625" defaultRowHeight="12.75" x14ac:dyDescent="0.2"/>
  <cols>
    <col min="1" max="1" width="4.5703125" style="2" customWidth="1"/>
    <col min="2" max="2" width="36.28515625" style="2" customWidth="1"/>
    <col min="3" max="3" width="6.140625" style="2" customWidth="1"/>
    <col min="4" max="4" width="12.85546875" style="2" customWidth="1"/>
    <col min="5" max="6" width="11" style="2" customWidth="1"/>
    <col min="7" max="7" width="13.7109375" style="2" customWidth="1"/>
    <col min="8" max="8" width="11.5703125" style="2" customWidth="1"/>
    <col min="9" max="10" width="8.28515625" style="2" customWidth="1"/>
    <col min="11" max="11" width="8.85546875" style="2" bestFit="1" customWidth="1"/>
    <col min="12" max="12" width="5.7109375" style="2" customWidth="1"/>
    <col min="13" max="13" width="8.85546875" style="2" bestFit="1" customWidth="1"/>
    <col min="14" max="14" width="5.7109375" style="2" customWidth="1"/>
    <col min="15" max="15" width="8.85546875" style="2" bestFit="1" customWidth="1"/>
    <col min="16" max="16" width="5.7109375" style="2" customWidth="1"/>
    <col min="17" max="17" width="8.85546875" style="2" bestFit="1" customWidth="1"/>
    <col min="18" max="18" width="6.140625" style="2" customWidth="1"/>
    <col min="19" max="19" width="6.85546875" style="2" bestFit="1" customWidth="1"/>
    <col min="20" max="20" width="5.7109375" style="14" customWidth="1"/>
    <col min="21" max="21" width="8.85546875" style="2" bestFit="1" customWidth="1"/>
    <col min="22" max="22" width="5.7109375" style="2" customWidth="1"/>
    <col min="23" max="23" width="8.85546875" style="2" bestFit="1" customWidth="1"/>
    <col min="24" max="24" width="6" style="2" customWidth="1"/>
    <col min="25" max="25" width="8.85546875" style="2" bestFit="1" customWidth="1"/>
    <col min="26" max="26" width="6" style="2" customWidth="1"/>
    <col min="27" max="27" width="8.85546875" style="2" bestFit="1" customWidth="1"/>
    <col min="28" max="28" width="5.7109375" style="2" customWidth="1"/>
    <col min="29" max="29" width="7.7109375" style="2" customWidth="1"/>
    <col min="30" max="30" width="10" style="2" customWidth="1"/>
    <col min="31" max="31" width="17.7109375" style="2" customWidth="1"/>
    <col min="32" max="32" width="9.140625" style="2"/>
    <col min="33" max="34" width="6.42578125" style="2" customWidth="1"/>
    <col min="35" max="35" width="6.42578125" style="2" bestFit="1" customWidth="1"/>
    <col min="36" max="36" width="5.5703125" style="2" customWidth="1"/>
    <col min="37" max="37" width="6.42578125" style="2" customWidth="1"/>
    <col min="38" max="39" width="5.5703125" style="2" customWidth="1"/>
    <col min="40" max="41" width="9.140625" style="2" customWidth="1"/>
    <col min="42" max="16384" width="9.140625" style="2"/>
  </cols>
  <sheetData>
    <row r="1" spans="1:41" s="1" customFormat="1" ht="18" x14ac:dyDescent="0.3">
      <c r="A1" s="142" t="s">
        <v>127</v>
      </c>
      <c r="B1" s="142"/>
      <c r="C1" s="142"/>
      <c r="D1" s="143" t="s">
        <v>144</v>
      </c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  <c r="S1" s="143"/>
      <c r="T1" s="143"/>
      <c r="U1" s="143"/>
      <c r="V1" s="143"/>
      <c r="W1" s="143"/>
      <c r="X1" s="39"/>
      <c r="Y1" s="39"/>
      <c r="Z1" s="39"/>
      <c r="AA1" s="39"/>
      <c r="AB1" s="39"/>
      <c r="AC1" s="39"/>
      <c r="AD1" s="39"/>
      <c r="AE1" s="39"/>
    </row>
    <row r="2" spans="1:41" s="1" customFormat="1" ht="15" customHeight="1" thickBot="1" x14ac:dyDescent="0.35">
      <c r="A2" s="40"/>
      <c r="B2" s="40"/>
      <c r="C2" s="40"/>
      <c r="D2" s="41"/>
      <c r="E2" s="41"/>
      <c r="F2" s="41"/>
      <c r="G2" s="41"/>
      <c r="H2" s="41"/>
      <c r="I2" s="41"/>
      <c r="J2" s="41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39"/>
      <c r="Y2" s="39"/>
      <c r="Z2" s="39"/>
      <c r="AA2" s="39"/>
      <c r="AB2" s="39"/>
      <c r="AC2" s="39"/>
      <c r="AD2" s="39"/>
      <c r="AE2" s="39"/>
    </row>
    <row r="3" spans="1:41" s="1" customFormat="1" ht="15" customHeight="1" thickBot="1" x14ac:dyDescent="0.35">
      <c r="A3" s="137" t="s">
        <v>23</v>
      </c>
      <c r="B3" s="138"/>
      <c r="C3" s="139"/>
      <c r="D3" s="144" t="s">
        <v>128</v>
      </c>
      <c r="E3" s="145"/>
      <c r="F3" s="145"/>
      <c r="G3" s="145"/>
      <c r="H3" s="145"/>
      <c r="I3" s="145"/>
      <c r="J3" s="146"/>
      <c r="K3" s="43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</row>
    <row r="4" spans="1:41" s="1" customFormat="1" ht="15" customHeight="1" thickBot="1" x14ac:dyDescent="0.35">
      <c r="A4" s="137" t="s">
        <v>56</v>
      </c>
      <c r="B4" s="138"/>
      <c r="C4" s="139"/>
      <c r="D4" s="144"/>
      <c r="E4" s="145"/>
      <c r="F4" s="145"/>
      <c r="G4" s="145"/>
      <c r="H4" s="145"/>
      <c r="I4" s="145"/>
      <c r="J4" s="146"/>
      <c r="K4" s="43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</row>
    <row r="5" spans="1:41" s="1" customFormat="1" ht="15" customHeight="1" thickBot="1" x14ac:dyDescent="0.35">
      <c r="A5" s="140" t="s">
        <v>30</v>
      </c>
      <c r="B5" s="141"/>
      <c r="C5" s="141"/>
      <c r="D5" s="147"/>
      <c r="E5" s="148"/>
      <c r="F5" s="148"/>
      <c r="G5" s="148"/>
      <c r="H5" s="148"/>
      <c r="I5" s="148"/>
      <c r="J5" s="149"/>
      <c r="K5" s="43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</row>
    <row r="6" spans="1:41" s="1" customFormat="1" ht="15" customHeight="1" thickBot="1" x14ac:dyDescent="0.35">
      <c r="A6" s="137" t="s">
        <v>31</v>
      </c>
      <c r="B6" s="138"/>
      <c r="C6" s="138"/>
      <c r="D6" s="134" t="s">
        <v>129</v>
      </c>
      <c r="E6" s="135"/>
      <c r="F6" s="135"/>
      <c r="G6" s="135"/>
      <c r="H6" s="135"/>
      <c r="I6" s="135"/>
      <c r="J6" s="136"/>
      <c r="K6" s="43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</row>
    <row r="7" spans="1:41" s="1" customFormat="1" ht="18.75" thickBot="1" x14ac:dyDescent="0.35">
      <c r="A7" s="16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</row>
    <row r="8" spans="1:41" ht="15.75" customHeight="1" x14ac:dyDescent="0.2">
      <c r="A8" s="122" t="s">
        <v>0</v>
      </c>
      <c r="B8" s="150" t="s">
        <v>146</v>
      </c>
      <c r="C8" s="163"/>
      <c r="D8" s="166" t="s">
        <v>35</v>
      </c>
      <c r="E8" s="150" t="s">
        <v>36</v>
      </c>
      <c r="F8" s="125" t="s">
        <v>84</v>
      </c>
      <c r="G8" s="160" t="s">
        <v>1</v>
      </c>
      <c r="H8" s="161"/>
      <c r="I8" s="161"/>
      <c r="J8" s="162"/>
      <c r="K8" s="157" t="s">
        <v>2</v>
      </c>
      <c r="L8" s="158"/>
      <c r="M8" s="158"/>
      <c r="N8" s="158"/>
      <c r="O8" s="158"/>
      <c r="P8" s="158"/>
      <c r="Q8" s="158"/>
      <c r="R8" s="158"/>
      <c r="S8" s="158"/>
      <c r="T8" s="158"/>
      <c r="U8" s="158"/>
      <c r="V8" s="158"/>
      <c r="W8" s="158"/>
      <c r="X8" s="158"/>
      <c r="Y8" s="158"/>
      <c r="Z8" s="158"/>
      <c r="AA8" s="158"/>
      <c r="AB8" s="159"/>
      <c r="AC8" s="119" t="s">
        <v>85</v>
      </c>
      <c r="AD8" s="122" t="s">
        <v>39</v>
      </c>
      <c r="AE8" s="125" t="s">
        <v>33</v>
      </c>
    </row>
    <row r="9" spans="1:41" ht="56.25" customHeight="1" x14ac:dyDescent="0.2">
      <c r="A9" s="123"/>
      <c r="B9" s="151"/>
      <c r="C9" s="164"/>
      <c r="D9" s="167"/>
      <c r="E9" s="151"/>
      <c r="F9" s="126"/>
      <c r="G9" s="153" t="s">
        <v>34</v>
      </c>
      <c r="H9" s="155" t="s">
        <v>139</v>
      </c>
      <c r="I9" s="155" t="s">
        <v>90</v>
      </c>
      <c r="J9" s="132" t="s">
        <v>27</v>
      </c>
      <c r="K9" s="131" t="s">
        <v>29</v>
      </c>
      <c r="L9" s="129"/>
      <c r="M9" s="129" t="s">
        <v>28</v>
      </c>
      <c r="N9" s="129"/>
      <c r="O9" s="129" t="s">
        <v>18</v>
      </c>
      <c r="P9" s="129"/>
      <c r="Q9" s="129" t="s">
        <v>15</v>
      </c>
      <c r="R9" s="129"/>
      <c r="S9" s="129" t="s">
        <v>3</v>
      </c>
      <c r="T9" s="129"/>
      <c r="U9" s="129" t="s">
        <v>17</v>
      </c>
      <c r="V9" s="129"/>
      <c r="W9" s="129" t="s">
        <v>19</v>
      </c>
      <c r="X9" s="129"/>
      <c r="Y9" s="129" t="s">
        <v>147</v>
      </c>
      <c r="Z9" s="129"/>
      <c r="AA9" s="129" t="s">
        <v>16</v>
      </c>
      <c r="AB9" s="130"/>
      <c r="AC9" s="120"/>
      <c r="AD9" s="123"/>
      <c r="AE9" s="126"/>
      <c r="AG9" s="21" t="s">
        <v>49</v>
      </c>
      <c r="AH9" s="21" t="s">
        <v>50</v>
      </c>
      <c r="AI9" s="21" t="s">
        <v>46</v>
      </c>
      <c r="AJ9" s="21" t="s">
        <v>45</v>
      </c>
      <c r="AK9" s="21" t="s">
        <v>48</v>
      </c>
      <c r="AL9" s="21" t="s">
        <v>51</v>
      </c>
      <c r="AM9" s="4" t="s">
        <v>79</v>
      </c>
      <c r="AN9" s="21" t="s">
        <v>47</v>
      </c>
      <c r="AO9" s="22" t="s">
        <v>52</v>
      </c>
    </row>
    <row r="10" spans="1:41" ht="15" customHeight="1" thickBot="1" x14ac:dyDescent="0.25">
      <c r="A10" s="124"/>
      <c r="B10" s="152"/>
      <c r="C10" s="165"/>
      <c r="D10" s="168"/>
      <c r="E10" s="152"/>
      <c r="F10" s="127"/>
      <c r="G10" s="154"/>
      <c r="H10" s="156"/>
      <c r="I10" s="156"/>
      <c r="J10" s="133"/>
      <c r="K10" s="51" t="s">
        <v>21</v>
      </c>
      <c r="L10" s="52" t="s">
        <v>22</v>
      </c>
      <c r="M10" s="52" t="s">
        <v>21</v>
      </c>
      <c r="N10" s="52" t="s">
        <v>22</v>
      </c>
      <c r="O10" s="52" t="s">
        <v>21</v>
      </c>
      <c r="P10" s="52" t="s">
        <v>22</v>
      </c>
      <c r="Q10" s="52" t="s">
        <v>21</v>
      </c>
      <c r="R10" s="52" t="s">
        <v>22</v>
      </c>
      <c r="S10" s="52" t="s">
        <v>21</v>
      </c>
      <c r="T10" s="53" t="s">
        <v>22</v>
      </c>
      <c r="U10" s="52" t="s">
        <v>21</v>
      </c>
      <c r="V10" s="52" t="s">
        <v>22</v>
      </c>
      <c r="W10" s="52" t="s">
        <v>21</v>
      </c>
      <c r="X10" s="52" t="s">
        <v>22</v>
      </c>
      <c r="Y10" s="52" t="s">
        <v>21</v>
      </c>
      <c r="Z10" s="52" t="s">
        <v>22</v>
      </c>
      <c r="AA10" s="52" t="s">
        <v>21</v>
      </c>
      <c r="AB10" s="74" t="s">
        <v>22</v>
      </c>
      <c r="AC10" s="121"/>
      <c r="AD10" s="124"/>
      <c r="AE10" s="127"/>
      <c r="AG10" s="23">
        <v>0.1</v>
      </c>
      <c r="AH10" s="23">
        <v>1.4E-2</v>
      </c>
      <c r="AI10" s="23">
        <v>0.14000000000000001</v>
      </c>
      <c r="AJ10" s="23">
        <v>8.0000000000000002E-3</v>
      </c>
      <c r="AK10" s="23">
        <v>0.03</v>
      </c>
      <c r="AL10" s="23">
        <v>0.01</v>
      </c>
      <c r="AM10" s="42">
        <v>2.5000000000000001E-3</v>
      </c>
      <c r="AN10" s="23">
        <v>4.7500000000000001E-2</v>
      </c>
      <c r="AO10" s="21">
        <v>200</v>
      </c>
    </row>
    <row r="11" spans="1:41" s="4" customFormat="1" ht="25.5" x14ac:dyDescent="0.2">
      <c r="A11" s="55" t="s">
        <v>4</v>
      </c>
      <c r="B11" s="128"/>
      <c r="C11" s="128"/>
      <c r="D11" s="56"/>
      <c r="E11" s="57"/>
      <c r="F11" s="65"/>
      <c r="G11" s="68"/>
      <c r="H11" s="58">
        <f t="shared" ref="H11:H20" si="0">ROUNDDOWN(G11/100*E11,2)</f>
        <v>0</v>
      </c>
      <c r="I11" s="58"/>
      <c r="J11" s="69" t="str">
        <f t="shared" ref="J11:J20" si="1">IF(D11="DoBPŠ",(IF(H11-I11&lt;=0,0,H11-I11)),"-")</f>
        <v>-</v>
      </c>
      <c r="K11" s="72">
        <f>IF(F11=621,IF($D11="DoBPŠ",(ROUNDDOWN($J11*L11,2)),(ROUNDDOWN($H11*L11,2))),0)</f>
        <v>0</v>
      </c>
      <c r="L11" s="59" t="str">
        <f t="shared" ref="L11:L17" si="2">IF($D11="DoBPŠ",(IF($H11&lt;=$AO$10,0%,0%)),(IF($D11="DoPČ-N",$AG$10,(IF($D11="DoVP-N",$AG$10,(IF($D11="DoPČ",$AG$10,(IF($D11="DoVP",$AG$10,"ERROR")))))))))</f>
        <v>ERROR</v>
      </c>
      <c r="M11" s="58">
        <f>IF(F11=623,IF($D11="DoBPŠ",(ROUNDDOWN($J11*N11,2)),(ROUNDDOWN($H11*N11,2))),0)</f>
        <v>0</v>
      </c>
      <c r="N11" s="59" t="str">
        <f t="shared" ref="N11:N17" si="3">IF($D11="DoBPŠ",(IF($H11&lt;=$AO$10,0%,0%)),(IF($D11="DoPČ-N",$AG$10,(IF($D11="DoVP-N",$AG$10,(IF($D11="DoPČ",$AG$10,(IF($D11="DoVP",$AG$10,"ERROR")))))))))</f>
        <v>ERROR</v>
      </c>
      <c r="O11" s="58" t="e">
        <f t="shared" ref="O11:O17" si="4">IF($D11="DoBPŠ",(ROUNDDOWN($J11*P11,2)),(ROUNDDOWN($H11*P11,2)))</f>
        <v>#VALUE!</v>
      </c>
      <c r="P11" s="59" t="str">
        <f t="shared" ref="P11:P17" si="5">IF($D11="DoBPŠ",(IF($H11&lt;=$AO$10,0%,0%)),(IF($D11="DoPČ-N",0%,(IF($D11="DoVP-N",0%,(IF($D11="DoPČ",$AH$10,(IF($D11="DoVP",$AH$10,"ERROR")))))))))</f>
        <v>ERROR</v>
      </c>
      <c r="Q11" s="58" t="e">
        <f t="shared" ref="Q11:Q16" si="6">IF($D11="DoBPŠ",(ROUNDDOWN($J11*R11,2)),(ROUNDDOWN($H11*R11,2)))</f>
        <v>#VALUE!</v>
      </c>
      <c r="R11" s="59" t="str">
        <f t="shared" ref="R11:R17" si="7">IF($D11="DoBPŠ",(IF($H11&lt;=$AO$10,0%,$AI$10)),(IF($D11="DoPČ-N",$AI$10,(IF($D11="DoVP-N",$AI$10,(IF($D11="DoPČ",$AI$10,(IF($D11="DoVP",$AI$10,"ERROR")))))))))</f>
        <v>ERROR</v>
      </c>
      <c r="S11" s="58">
        <f t="shared" ref="S11:S17" si="8">ROUNDDOWN(H11*T11,2)</f>
        <v>0</v>
      </c>
      <c r="T11" s="60">
        <f t="shared" ref="T11:T17" si="9">$AJ$10</f>
        <v>8.0000000000000002E-3</v>
      </c>
      <c r="U11" s="58" t="e">
        <f t="shared" ref="U11:U20" si="10">IF($D11="DoBPŠ",(ROUNDDOWN($J11*V11,2)),(ROUNDDOWN($H11*V11,2)))</f>
        <v>#VALUE!</v>
      </c>
      <c r="V11" s="59" t="str">
        <f t="shared" ref="V11:V17" si="11">IF($D11="DoBPŠ",(IF($H11&lt;=$AO$10,0%,$AK$10)),(IF($D11="DoPČ-N",$AK$10,(IF($D11="DoVP-N",$AK$10,(IF($D11="DoPČ",$AK$10,(IF($D11="DoVP",$AK$10,"ERROR")))))))))</f>
        <v>ERROR</v>
      </c>
      <c r="W11" s="58" t="e">
        <f t="shared" ref="W11:W17" si="12">IF($D11="DoBPŠ",(ROUNDDOWN($J11*X11,2)),(ROUNDDOWN($H11*X11,2)))</f>
        <v>#VALUE!</v>
      </c>
      <c r="X11" s="59" t="str">
        <f t="shared" ref="X11:X17" si="13">IF($D11="DoBPŠ",(IF($H11&lt;=$AO$10,0%,0%)),(IF($D11="DoPČ-N",0%,(IF($D11="DoVP-N",0%,(IF($D11="DoPČ",$AL$10,(IF($D11="DoVP",$AL$10,"ERROR")))))))))</f>
        <v>ERROR</v>
      </c>
      <c r="Y11" s="58" t="e">
        <f>IF($D11="DoBPŠ",(ROUNDDOWN($J11*Z11,2)),(ROUNDDOWN($H11*Z11,2)))</f>
        <v>#VALUE!</v>
      </c>
      <c r="Z11" s="59" t="str">
        <f>IF($D11="DoBPŠ",(IF($H11&lt;=$AO$10,0%,0%)),(IF($D11="DoPČ-N",0%,(IF($D11="DoVP-N",0%,(IF($D11="DoPČ",$AM$10,(IF($D11="DoVP",$AM$10,"ERROR")))))))))</f>
        <v>ERROR</v>
      </c>
      <c r="AA11" s="58" t="e">
        <f t="shared" ref="AA11:AA17" si="14">IF($D11="DoBPŠ",(ROUNDDOWN($J11*AB11,2)),(ROUNDDOWN($H11*AB11,2)))</f>
        <v>#VALUE!</v>
      </c>
      <c r="AB11" s="73" t="str">
        <f t="shared" ref="AB11:AB17" si="15">IF($D11="DoBPŠ",(IF($H11&lt;=$AO$10,0%,$AN$10)),(IF($D11="DoPČ-N",$AN$10,(IF($D11="DoVP-N",$AN$10,(IF($D11="DoPČ",$AN$10,(IF($D11="DoVP",$AN$10,"ERROR")))))))))</f>
        <v>ERROR</v>
      </c>
      <c r="AC11" s="79"/>
      <c r="AD11" s="82" t="e">
        <f>ROUNDDOWN(H11+S11+Q11+AA11+U11+K11+M11+O11+W11+Y11,2)</f>
        <v>#VALUE!</v>
      </c>
      <c r="AE11" s="61"/>
      <c r="AF11" s="37" t="s">
        <v>55</v>
      </c>
    </row>
    <row r="12" spans="1:41" s="4" customFormat="1" ht="25.5" x14ac:dyDescent="0.2">
      <c r="A12" s="10" t="s">
        <v>5</v>
      </c>
      <c r="B12" s="118"/>
      <c r="C12" s="118"/>
      <c r="D12" s="12"/>
      <c r="E12" s="15"/>
      <c r="F12" s="46"/>
      <c r="G12" s="47"/>
      <c r="H12" s="3">
        <f t="shared" si="0"/>
        <v>0</v>
      </c>
      <c r="I12" s="3"/>
      <c r="J12" s="48" t="str">
        <f t="shared" si="1"/>
        <v>-</v>
      </c>
      <c r="K12" s="49">
        <f t="shared" ref="K12:K20" si="16">IF(F12=621,IF($D12="DoBPŠ",(ROUNDDOWN($J12*L12,2)),(ROUNDDOWN($H12*L12,2))),0)</f>
        <v>0</v>
      </c>
      <c r="L12" s="24" t="str">
        <f t="shared" si="2"/>
        <v>ERROR</v>
      </c>
      <c r="M12" s="3">
        <f t="shared" ref="M12:M20" si="17">IF(F12=623,IF($D12="DoBPŠ",(ROUNDDOWN($J12*N12,2)),(ROUNDDOWN($H12*N12,2))),0)</f>
        <v>0</v>
      </c>
      <c r="N12" s="24" t="str">
        <f t="shared" si="3"/>
        <v>ERROR</v>
      </c>
      <c r="O12" s="3" t="e">
        <f t="shared" si="4"/>
        <v>#VALUE!</v>
      </c>
      <c r="P12" s="24" t="str">
        <f t="shared" si="5"/>
        <v>ERROR</v>
      </c>
      <c r="Q12" s="3" t="e">
        <f t="shared" si="6"/>
        <v>#VALUE!</v>
      </c>
      <c r="R12" s="24" t="str">
        <f t="shared" si="7"/>
        <v>ERROR</v>
      </c>
      <c r="S12" s="3">
        <f t="shared" si="8"/>
        <v>0</v>
      </c>
      <c r="T12" s="17">
        <f t="shared" si="9"/>
        <v>8.0000000000000002E-3</v>
      </c>
      <c r="U12" s="3" t="e">
        <f t="shared" si="10"/>
        <v>#VALUE!</v>
      </c>
      <c r="V12" s="24" t="str">
        <f t="shared" si="11"/>
        <v>ERROR</v>
      </c>
      <c r="W12" s="3" t="e">
        <f t="shared" si="12"/>
        <v>#VALUE!</v>
      </c>
      <c r="X12" s="24" t="str">
        <f t="shared" si="13"/>
        <v>ERROR</v>
      </c>
      <c r="Y12" s="3" t="e">
        <f t="shared" ref="Y12:Y20" si="18">IF($D12="DoBPŠ",(ROUNDDOWN($J12*Z12,2)),(ROUNDDOWN($H12*Z12,2)))</f>
        <v>#VALUE!</v>
      </c>
      <c r="Z12" s="24" t="str">
        <f t="shared" ref="Z12:Z20" si="19">IF($D12="DoBPŠ",(IF($H12&lt;=$AO$10,0%,0%)),(IF($D12="DoPČ-N",0%,(IF($D12="DoVP-N",0%,(IF($D12="DoPČ",$AM$10,(IF($D12="DoVP",$AM$10,"ERROR")))))))))</f>
        <v>ERROR</v>
      </c>
      <c r="AA12" s="3" t="e">
        <f t="shared" si="14"/>
        <v>#VALUE!</v>
      </c>
      <c r="AB12" s="50" t="str">
        <f t="shared" si="15"/>
        <v>ERROR</v>
      </c>
      <c r="AC12" s="80"/>
      <c r="AD12" s="83" t="e">
        <f t="shared" ref="AD12:AD20" si="20">ROUNDDOWN(H12+S12+Q12+AA12+U12+K12+M12+O12+W12+Y12,2)</f>
        <v>#VALUE!</v>
      </c>
      <c r="AE12" s="11"/>
      <c r="AF12" s="37" t="s">
        <v>44</v>
      </c>
    </row>
    <row r="13" spans="1:41" s="4" customFormat="1" ht="25.5" x14ac:dyDescent="0.2">
      <c r="A13" s="10" t="s">
        <v>6</v>
      </c>
      <c r="B13" s="118"/>
      <c r="C13" s="118"/>
      <c r="D13" s="12"/>
      <c r="E13" s="15"/>
      <c r="F13" s="46"/>
      <c r="G13" s="47"/>
      <c r="H13" s="3">
        <f t="shared" si="0"/>
        <v>0</v>
      </c>
      <c r="I13" s="3"/>
      <c r="J13" s="48" t="str">
        <f t="shared" si="1"/>
        <v>-</v>
      </c>
      <c r="K13" s="49">
        <f t="shared" si="16"/>
        <v>0</v>
      </c>
      <c r="L13" s="24" t="str">
        <f t="shared" si="2"/>
        <v>ERROR</v>
      </c>
      <c r="M13" s="3">
        <f t="shared" si="17"/>
        <v>0</v>
      </c>
      <c r="N13" s="24" t="str">
        <f t="shared" si="3"/>
        <v>ERROR</v>
      </c>
      <c r="O13" s="3" t="e">
        <f t="shared" si="4"/>
        <v>#VALUE!</v>
      </c>
      <c r="P13" s="24" t="str">
        <f t="shared" si="5"/>
        <v>ERROR</v>
      </c>
      <c r="Q13" s="3" t="e">
        <f t="shared" si="6"/>
        <v>#VALUE!</v>
      </c>
      <c r="R13" s="24" t="str">
        <f t="shared" si="7"/>
        <v>ERROR</v>
      </c>
      <c r="S13" s="3">
        <f t="shared" si="8"/>
        <v>0</v>
      </c>
      <c r="T13" s="17">
        <f t="shared" si="9"/>
        <v>8.0000000000000002E-3</v>
      </c>
      <c r="U13" s="3" t="e">
        <f t="shared" si="10"/>
        <v>#VALUE!</v>
      </c>
      <c r="V13" s="24" t="str">
        <f t="shared" si="11"/>
        <v>ERROR</v>
      </c>
      <c r="W13" s="3" t="e">
        <f t="shared" si="12"/>
        <v>#VALUE!</v>
      </c>
      <c r="X13" s="24" t="str">
        <f t="shared" si="13"/>
        <v>ERROR</v>
      </c>
      <c r="Y13" s="3" t="e">
        <f t="shared" si="18"/>
        <v>#VALUE!</v>
      </c>
      <c r="Z13" s="24" t="str">
        <f t="shared" si="19"/>
        <v>ERROR</v>
      </c>
      <c r="AA13" s="3" t="e">
        <f t="shared" si="14"/>
        <v>#VALUE!</v>
      </c>
      <c r="AB13" s="50" t="str">
        <f t="shared" si="15"/>
        <v>ERROR</v>
      </c>
      <c r="AC13" s="80"/>
      <c r="AD13" s="83" t="e">
        <f t="shared" si="20"/>
        <v>#VALUE!</v>
      </c>
      <c r="AE13" s="11"/>
      <c r="AF13" s="37" t="s">
        <v>20</v>
      </c>
    </row>
    <row r="14" spans="1:41" s="4" customFormat="1" ht="25.5" x14ac:dyDescent="0.2">
      <c r="A14" s="10" t="s">
        <v>7</v>
      </c>
      <c r="B14" s="118"/>
      <c r="C14" s="118"/>
      <c r="D14" s="12"/>
      <c r="E14" s="15"/>
      <c r="F14" s="46"/>
      <c r="G14" s="47"/>
      <c r="H14" s="3">
        <f t="shared" si="0"/>
        <v>0</v>
      </c>
      <c r="I14" s="3"/>
      <c r="J14" s="48" t="str">
        <f t="shared" si="1"/>
        <v>-</v>
      </c>
      <c r="K14" s="49">
        <f t="shared" si="16"/>
        <v>0</v>
      </c>
      <c r="L14" s="24" t="str">
        <f t="shared" si="2"/>
        <v>ERROR</v>
      </c>
      <c r="M14" s="3">
        <f t="shared" si="17"/>
        <v>0</v>
      </c>
      <c r="N14" s="24" t="str">
        <f t="shared" si="3"/>
        <v>ERROR</v>
      </c>
      <c r="O14" s="3" t="e">
        <f t="shared" si="4"/>
        <v>#VALUE!</v>
      </c>
      <c r="P14" s="24" t="str">
        <f t="shared" si="5"/>
        <v>ERROR</v>
      </c>
      <c r="Q14" s="3" t="e">
        <f t="shared" si="6"/>
        <v>#VALUE!</v>
      </c>
      <c r="R14" s="24" t="str">
        <f t="shared" si="7"/>
        <v>ERROR</v>
      </c>
      <c r="S14" s="3">
        <f t="shared" si="8"/>
        <v>0</v>
      </c>
      <c r="T14" s="17">
        <f t="shared" si="9"/>
        <v>8.0000000000000002E-3</v>
      </c>
      <c r="U14" s="3" t="e">
        <f t="shared" si="10"/>
        <v>#VALUE!</v>
      </c>
      <c r="V14" s="24" t="str">
        <f t="shared" si="11"/>
        <v>ERROR</v>
      </c>
      <c r="W14" s="3" t="e">
        <f t="shared" si="12"/>
        <v>#VALUE!</v>
      </c>
      <c r="X14" s="24" t="str">
        <f t="shared" si="13"/>
        <v>ERROR</v>
      </c>
      <c r="Y14" s="3" t="e">
        <f t="shared" si="18"/>
        <v>#VALUE!</v>
      </c>
      <c r="Z14" s="24" t="str">
        <f t="shared" si="19"/>
        <v>ERROR</v>
      </c>
      <c r="AA14" s="3" t="e">
        <f t="shared" si="14"/>
        <v>#VALUE!</v>
      </c>
      <c r="AB14" s="50" t="str">
        <f t="shared" si="15"/>
        <v>ERROR</v>
      </c>
      <c r="AC14" s="80"/>
      <c r="AD14" s="83" t="e">
        <f t="shared" si="20"/>
        <v>#VALUE!</v>
      </c>
      <c r="AE14" s="11"/>
      <c r="AF14" s="37" t="s">
        <v>32</v>
      </c>
    </row>
    <row r="15" spans="1:41" s="4" customFormat="1" ht="25.5" x14ac:dyDescent="0.2">
      <c r="A15" s="10" t="s">
        <v>8</v>
      </c>
      <c r="B15" s="118"/>
      <c r="C15" s="118"/>
      <c r="D15" s="12"/>
      <c r="E15" s="15"/>
      <c r="F15" s="46"/>
      <c r="G15" s="47"/>
      <c r="H15" s="3">
        <f t="shared" si="0"/>
        <v>0</v>
      </c>
      <c r="I15" s="3"/>
      <c r="J15" s="48" t="str">
        <f t="shared" si="1"/>
        <v>-</v>
      </c>
      <c r="K15" s="49">
        <f t="shared" si="16"/>
        <v>0</v>
      </c>
      <c r="L15" s="24" t="str">
        <f t="shared" si="2"/>
        <v>ERROR</v>
      </c>
      <c r="M15" s="3">
        <f t="shared" si="17"/>
        <v>0</v>
      </c>
      <c r="N15" s="24" t="str">
        <f t="shared" si="3"/>
        <v>ERROR</v>
      </c>
      <c r="O15" s="3" t="e">
        <f t="shared" si="4"/>
        <v>#VALUE!</v>
      </c>
      <c r="P15" s="24" t="str">
        <f t="shared" si="5"/>
        <v>ERROR</v>
      </c>
      <c r="Q15" s="3" t="e">
        <f t="shared" si="6"/>
        <v>#VALUE!</v>
      </c>
      <c r="R15" s="24" t="str">
        <f t="shared" si="7"/>
        <v>ERROR</v>
      </c>
      <c r="S15" s="3">
        <f t="shared" si="8"/>
        <v>0</v>
      </c>
      <c r="T15" s="17">
        <f t="shared" si="9"/>
        <v>8.0000000000000002E-3</v>
      </c>
      <c r="U15" s="3" t="e">
        <f t="shared" si="10"/>
        <v>#VALUE!</v>
      </c>
      <c r="V15" s="24" t="str">
        <f t="shared" si="11"/>
        <v>ERROR</v>
      </c>
      <c r="W15" s="3" t="e">
        <f t="shared" si="12"/>
        <v>#VALUE!</v>
      </c>
      <c r="X15" s="24" t="str">
        <f t="shared" si="13"/>
        <v>ERROR</v>
      </c>
      <c r="Y15" s="3" t="e">
        <f t="shared" si="18"/>
        <v>#VALUE!</v>
      </c>
      <c r="Z15" s="24" t="str">
        <f t="shared" si="19"/>
        <v>ERROR</v>
      </c>
      <c r="AA15" s="3" t="e">
        <f t="shared" si="14"/>
        <v>#VALUE!</v>
      </c>
      <c r="AB15" s="50" t="str">
        <f t="shared" si="15"/>
        <v>ERROR</v>
      </c>
      <c r="AC15" s="80"/>
      <c r="AD15" s="83" t="e">
        <f t="shared" si="20"/>
        <v>#VALUE!</v>
      </c>
      <c r="AE15" s="11"/>
      <c r="AF15" s="37"/>
    </row>
    <row r="16" spans="1:41" s="4" customFormat="1" ht="25.5" x14ac:dyDescent="0.2">
      <c r="A16" s="10" t="s">
        <v>9</v>
      </c>
      <c r="B16" s="118"/>
      <c r="C16" s="118"/>
      <c r="D16" s="12"/>
      <c r="E16" s="15"/>
      <c r="F16" s="46"/>
      <c r="G16" s="47"/>
      <c r="H16" s="3">
        <f t="shared" si="0"/>
        <v>0</v>
      </c>
      <c r="I16" s="3"/>
      <c r="J16" s="48" t="str">
        <f t="shared" si="1"/>
        <v>-</v>
      </c>
      <c r="K16" s="49">
        <f t="shared" si="16"/>
        <v>0</v>
      </c>
      <c r="L16" s="24" t="str">
        <f t="shared" si="2"/>
        <v>ERROR</v>
      </c>
      <c r="M16" s="3">
        <f t="shared" si="17"/>
        <v>0</v>
      </c>
      <c r="N16" s="24" t="str">
        <f t="shared" si="3"/>
        <v>ERROR</v>
      </c>
      <c r="O16" s="3" t="e">
        <f t="shared" si="4"/>
        <v>#VALUE!</v>
      </c>
      <c r="P16" s="24" t="str">
        <f t="shared" si="5"/>
        <v>ERROR</v>
      </c>
      <c r="Q16" s="3" t="e">
        <f t="shared" si="6"/>
        <v>#VALUE!</v>
      </c>
      <c r="R16" s="24" t="str">
        <f t="shared" si="7"/>
        <v>ERROR</v>
      </c>
      <c r="S16" s="3">
        <f t="shared" si="8"/>
        <v>0</v>
      </c>
      <c r="T16" s="17">
        <f t="shared" si="9"/>
        <v>8.0000000000000002E-3</v>
      </c>
      <c r="U16" s="3" t="e">
        <f t="shared" si="10"/>
        <v>#VALUE!</v>
      </c>
      <c r="V16" s="24" t="str">
        <f t="shared" si="11"/>
        <v>ERROR</v>
      </c>
      <c r="W16" s="3" t="e">
        <f t="shared" si="12"/>
        <v>#VALUE!</v>
      </c>
      <c r="X16" s="24" t="str">
        <f t="shared" si="13"/>
        <v>ERROR</v>
      </c>
      <c r="Y16" s="3" t="e">
        <f t="shared" si="18"/>
        <v>#VALUE!</v>
      </c>
      <c r="Z16" s="24" t="str">
        <f t="shared" si="19"/>
        <v>ERROR</v>
      </c>
      <c r="AA16" s="3" t="e">
        <f t="shared" si="14"/>
        <v>#VALUE!</v>
      </c>
      <c r="AB16" s="50" t="str">
        <f t="shared" si="15"/>
        <v>ERROR</v>
      </c>
      <c r="AC16" s="80"/>
      <c r="AD16" s="83" t="e">
        <f t="shared" si="20"/>
        <v>#VALUE!</v>
      </c>
      <c r="AE16" s="11"/>
    </row>
    <row r="17" spans="1:32" s="4" customFormat="1" ht="25.5" x14ac:dyDescent="0.2">
      <c r="A17" s="10" t="s">
        <v>10</v>
      </c>
      <c r="B17" s="118"/>
      <c r="C17" s="118"/>
      <c r="D17" s="12"/>
      <c r="E17" s="15"/>
      <c r="F17" s="46"/>
      <c r="G17" s="47"/>
      <c r="H17" s="3">
        <f t="shared" si="0"/>
        <v>0</v>
      </c>
      <c r="I17" s="3"/>
      <c r="J17" s="48" t="str">
        <f t="shared" si="1"/>
        <v>-</v>
      </c>
      <c r="K17" s="49">
        <f t="shared" si="16"/>
        <v>0</v>
      </c>
      <c r="L17" s="24" t="str">
        <f t="shared" si="2"/>
        <v>ERROR</v>
      </c>
      <c r="M17" s="3">
        <f t="shared" si="17"/>
        <v>0</v>
      </c>
      <c r="N17" s="24" t="str">
        <f t="shared" si="3"/>
        <v>ERROR</v>
      </c>
      <c r="O17" s="3" t="e">
        <f t="shared" si="4"/>
        <v>#VALUE!</v>
      </c>
      <c r="P17" s="24" t="str">
        <f t="shared" si="5"/>
        <v>ERROR</v>
      </c>
      <c r="Q17" s="3" t="e">
        <f>IF($D17="DoBPŠ",(ROUNDDOWN($J17*R17,2)),(ROUNDDOWN($H17*R17,2)))</f>
        <v>#VALUE!</v>
      </c>
      <c r="R17" s="24" t="str">
        <f t="shared" si="7"/>
        <v>ERROR</v>
      </c>
      <c r="S17" s="3">
        <f t="shared" si="8"/>
        <v>0</v>
      </c>
      <c r="T17" s="17">
        <f t="shared" si="9"/>
        <v>8.0000000000000002E-3</v>
      </c>
      <c r="U17" s="3" t="e">
        <f t="shared" si="10"/>
        <v>#VALUE!</v>
      </c>
      <c r="V17" s="24" t="str">
        <f t="shared" si="11"/>
        <v>ERROR</v>
      </c>
      <c r="W17" s="3" t="e">
        <f t="shared" si="12"/>
        <v>#VALUE!</v>
      </c>
      <c r="X17" s="24" t="str">
        <f t="shared" si="13"/>
        <v>ERROR</v>
      </c>
      <c r="Y17" s="3" t="e">
        <f t="shared" si="18"/>
        <v>#VALUE!</v>
      </c>
      <c r="Z17" s="24" t="str">
        <f t="shared" si="19"/>
        <v>ERROR</v>
      </c>
      <c r="AA17" s="3" t="e">
        <f t="shared" si="14"/>
        <v>#VALUE!</v>
      </c>
      <c r="AB17" s="50" t="str">
        <f t="shared" si="15"/>
        <v>ERROR</v>
      </c>
      <c r="AC17" s="80"/>
      <c r="AD17" s="83" t="e">
        <f t="shared" si="20"/>
        <v>#VALUE!</v>
      </c>
      <c r="AE17" s="11"/>
      <c r="AF17" s="45"/>
    </row>
    <row r="18" spans="1:32" s="4" customFormat="1" ht="25.5" customHeight="1" x14ac:dyDescent="0.2">
      <c r="A18" s="10" t="s">
        <v>11</v>
      </c>
      <c r="B18" s="118"/>
      <c r="C18" s="118"/>
      <c r="D18" s="12"/>
      <c r="E18" s="15"/>
      <c r="F18" s="46"/>
      <c r="G18" s="47"/>
      <c r="H18" s="3">
        <f t="shared" si="0"/>
        <v>0</v>
      </c>
      <c r="I18" s="3"/>
      <c r="J18" s="48" t="str">
        <f t="shared" si="1"/>
        <v>-</v>
      </c>
      <c r="K18" s="49">
        <f t="shared" si="16"/>
        <v>0</v>
      </c>
      <c r="L18" s="24" t="str">
        <f t="shared" ref="L18:L19" si="21">IF($D18="DoBPŠ",(IF($H18&lt;=$AO$10,0%,0%)),(IF($D18="DoPČ-N",$AG$10,(IF($D18="DoVP-N",$AG$10,(IF($D18="DoPČ",$AG$10,(IF($D18="DoVP",$AG$10,"ERROR")))))))))</f>
        <v>ERROR</v>
      </c>
      <c r="M18" s="3">
        <f t="shared" si="17"/>
        <v>0</v>
      </c>
      <c r="N18" s="24" t="str">
        <f t="shared" ref="N18:N19" si="22">IF($D18="DoBPŠ",(IF($H18&lt;=$AO$10,0%,0%)),(IF($D18="DoPČ-N",$AG$10,(IF($D18="DoVP-N",$AG$10,(IF($D18="DoPČ",$AG$10,(IF($D18="DoVP",$AG$10,"ERROR")))))))))</f>
        <v>ERROR</v>
      </c>
      <c r="O18" s="3" t="e">
        <f t="shared" ref="O18:O19" si="23">IF($D18="DoBPŠ",(ROUNDDOWN($J18*P18,2)),(ROUNDDOWN($H18*P18,2)))</f>
        <v>#VALUE!</v>
      </c>
      <c r="P18" s="24" t="str">
        <f t="shared" ref="P18:P19" si="24">IF($D18="DoBPŠ",(IF($H18&lt;=$AO$10,0%,0%)),(IF($D18="DoPČ-N",0%,(IF($D18="DoVP-N",0%,(IF($D18="DoPČ",$AH$10,(IF($D18="DoVP",$AH$10,"ERROR")))))))))</f>
        <v>ERROR</v>
      </c>
      <c r="Q18" s="3" t="e">
        <f t="shared" ref="Q18:Q19" si="25">IF($D18="DoBPŠ",(ROUNDDOWN($J18*R18,2)),(ROUNDDOWN($H18*R18,2)))</f>
        <v>#VALUE!</v>
      </c>
      <c r="R18" s="24" t="str">
        <f t="shared" ref="R18:R19" si="26">IF($D18="DoBPŠ",(IF($H18&lt;=$AO$10,0%,$AI$10)),(IF($D18="DoPČ-N",$AI$10,(IF($D18="DoVP-N",$AI$10,(IF($D18="DoPČ",$AI$10,(IF($D18="DoVP",$AI$10,"ERROR")))))))))</f>
        <v>ERROR</v>
      </c>
      <c r="S18" s="3">
        <f t="shared" ref="S18:S19" si="27">ROUNDDOWN(H18*T18,2)</f>
        <v>0</v>
      </c>
      <c r="T18" s="17">
        <f t="shared" ref="T18:T19" si="28">$AJ$10</f>
        <v>8.0000000000000002E-3</v>
      </c>
      <c r="U18" s="3" t="e">
        <f t="shared" si="10"/>
        <v>#VALUE!</v>
      </c>
      <c r="V18" s="24" t="str">
        <f t="shared" ref="V18:V19" si="29">IF($D18="DoBPŠ",(IF($H18&lt;=$AO$10,0%,$AK$10)),(IF($D18="DoPČ-N",$AK$10,(IF($D18="DoVP-N",$AK$10,(IF($D18="DoPČ",$AK$10,(IF($D18="DoVP",$AK$10,"ERROR")))))))))</f>
        <v>ERROR</v>
      </c>
      <c r="W18" s="3" t="e">
        <f t="shared" ref="W18:W19" si="30">IF($D18="DoBPŠ",(ROUNDDOWN($J18*X18,2)),(ROUNDDOWN($H18*X18,2)))</f>
        <v>#VALUE!</v>
      </c>
      <c r="X18" s="24" t="str">
        <f t="shared" ref="X18:X19" si="31">IF($D18="DoBPŠ",(IF($H18&lt;=$AO$10,0%,0%)),(IF($D18="DoPČ-N",0%,(IF($D18="DoVP-N",0%,(IF($D18="DoPČ",$AL$10,(IF($D18="DoVP",$AL$10,"ERROR")))))))))</f>
        <v>ERROR</v>
      </c>
      <c r="Y18" s="3" t="e">
        <f t="shared" si="18"/>
        <v>#VALUE!</v>
      </c>
      <c r="Z18" s="24" t="str">
        <f t="shared" si="19"/>
        <v>ERROR</v>
      </c>
      <c r="AA18" s="3" t="e">
        <f t="shared" ref="AA18:AA19" si="32">IF($D18="DoBPŠ",(ROUNDDOWN($J18*AB18,2)),(ROUNDDOWN($H18*AB18,2)))</f>
        <v>#VALUE!</v>
      </c>
      <c r="AB18" s="50" t="str">
        <f t="shared" ref="AB18:AB19" si="33">IF($D18="DoBPŠ",(IF($H18&lt;=$AO$10,0%,$AN$10)),(IF($D18="DoPČ-N",$AN$10,(IF($D18="DoVP-N",$AN$10,(IF($D18="DoPČ",$AN$10,(IF($D18="DoVP",$AN$10,"ERROR")))))))))</f>
        <v>ERROR</v>
      </c>
      <c r="AC18" s="80"/>
      <c r="AD18" s="83" t="e">
        <f t="shared" si="20"/>
        <v>#VALUE!</v>
      </c>
      <c r="AE18" s="11"/>
      <c r="AF18" s="45"/>
    </row>
    <row r="19" spans="1:32" s="4" customFormat="1" ht="25.5" customHeight="1" x14ac:dyDescent="0.2">
      <c r="A19" s="10" t="s">
        <v>82</v>
      </c>
      <c r="B19" s="118"/>
      <c r="C19" s="118"/>
      <c r="D19" s="12"/>
      <c r="E19" s="15"/>
      <c r="F19" s="46"/>
      <c r="G19" s="47"/>
      <c r="H19" s="3">
        <f t="shared" si="0"/>
        <v>0</v>
      </c>
      <c r="I19" s="3"/>
      <c r="J19" s="48" t="str">
        <f t="shared" si="1"/>
        <v>-</v>
      </c>
      <c r="K19" s="49">
        <f t="shared" si="16"/>
        <v>0</v>
      </c>
      <c r="L19" s="24" t="str">
        <f t="shared" si="21"/>
        <v>ERROR</v>
      </c>
      <c r="M19" s="3">
        <f t="shared" si="17"/>
        <v>0</v>
      </c>
      <c r="N19" s="24" t="str">
        <f t="shared" si="22"/>
        <v>ERROR</v>
      </c>
      <c r="O19" s="3" t="e">
        <f t="shared" si="23"/>
        <v>#VALUE!</v>
      </c>
      <c r="P19" s="24" t="str">
        <f t="shared" si="24"/>
        <v>ERROR</v>
      </c>
      <c r="Q19" s="3" t="e">
        <f t="shared" si="25"/>
        <v>#VALUE!</v>
      </c>
      <c r="R19" s="24" t="str">
        <f t="shared" si="26"/>
        <v>ERROR</v>
      </c>
      <c r="S19" s="3">
        <f t="shared" si="27"/>
        <v>0</v>
      </c>
      <c r="T19" s="17">
        <f t="shared" si="28"/>
        <v>8.0000000000000002E-3</v>
      </c>
      <c r="U19" s="3" t="e">
        <f t="shared" si="10"/>
        <v>#VALUE!</v>
      </c>
      <c r="V19" s="24" t="str">
        <f t="shared" si="29"/>
        <v>ERROR</v>
      </c>
      <c r="W19" s="3" t="e">
        <f t="shared" si="30"/>
        <v>#VALUE!</v>
      </c>
      <c r="X19" s="24" t="str">
        <f t="shared" si="31"/>
        <v>ERROR</v>
      </c>
      <c r="Y19" s="3" t="e">
        <f t="shared" si="18"/>
        <v>#VALUE!</v>
      </c>
      <c r="Z19" s="24" t="str">
        <f t="shared" si="19"/>
        <v>ERROR</v>
      </c>
      <c r="AA19" s="3" t="e">
        <f t="shared" si="32"/>
        <v>#VALUE!</v>
      </c>
      <c r="AB19" s="50" t="str">
        <f t="shared" si="33"/>
        <v>ERROR</v>
      </c>
      <c r="AC19" s="80"/>
      <c r="AD19" s="83" t="e">
        <f t="shared" si="20"/>
        <v>#VALUE!</v>
      </c>
      <c r="AE19" s="11"/>
      <c r="AF19" s="45"/>
    </row>
    <row r="20" spans="1:32" s="4" customFormat="1" ht="25.5" x14ac:dyDescent="0.2">
      <c r="A20" s="10" t="s">
        <v>83</v>
      </c>
      <c r="B20" s="118"/>
      <c r="C20" s="118"/>
      <c r="D20" s="12"/>
      <c r="E20" s="15"/>
      <c r="F20" s="46"/>
      <c r="G20" s="47"/>
      <c r="H20" s="3">
        <f t="shared" si="0"/>
        <v>0</v>
      </c>
      <c r="I20" s="3"/>
      <c r="J20" s="48" t="str">
        <f t="shared" si="1"/>
        <v>-</v>
      </c>
      <c r="K20" s="49">
        <f t="shared" si="16"/>
        <v>0</v>
      </c>
      <c r="L20" s="24" t="str">
        <f>IF($D20="DoBPŠ",(IF($H20&lt;=$AO$10,0%,0%)),(IF($D20="DoPČ-N",$AG$10,(IF($D20="DoVP-N",$AG$10,(IF($D20="DoPČ",$AG$10,(IF($D20="DoVP",$AG$10,"ERROR")))))))))</f>
        <v>ERROR</v>
      </c>
      <c r="M20" s="3">
        <f t="shared" si="17"/>
        <v>0</v>
      </c>
      <c r="N20" s="24" t="str">
        <f>IF($D20="DoBPŠ",(IF($H20&lt;=$AO$10,0%,0%)),(IF($D20="DoPČ-N",$AG$10,(IF($D20="DoVP-N",$AG$10,(IF($D20="DoPČ",$AG$10,(IF($D20="DoVP",$AG$10,"ERROR")))))))))</f>
        <v>ERROR</v>
      </c>
      <c r="O20" s="3" t="e">
        <f>IF($D20="DoBPŠ",(ROUNDDOWN($J20*P20,2)),(ROUNDDOWN($H20*P20,2)))</f>
        <v>#VALUE!</v>
      </c>
      <c r="P20" s="24" t="str">
        <f>IF($D20="DoBPŠ",(IF($H20&lt;=$AO$10,0%,0%)),(IF($D20="DoPČ-N",0%,(IF($D20="DoVP-N",0%,(IF($D20="DoPČ",$AH$10,(IF($D20="DoVP",$AH$10,"ERROR")))))))))</f>
        <v>ERROR</v>
      </c>
      <c r="Q20" s="3" t="e">
        <f>IF($D20="DoBPŠ",(ROUNDDOWN($J20*R20,2)),(ROUNDDOWN($H20*R20,2)))</f>
        <v>#VALUE!</v>
      </c>
      <c r="R20" s="24" t="str">
        <f>IF($D20="DoBPŠ",(IF($H20&lt;=$AO$10,0%,$AI$10)),(IF($D20="DoPČ-N",$AI$10,(IF($D20="DoVP-N",$AI$10,(IF($D20="DoPČ",$AI$10,(IF($D20="DoVP",$AI$10,"ERROR")))))))))</f>
        <v>ERROR</v>
      </c>
      <c r="S20" s="3">
        <f>ROUNDDOWN(H20*T20,2)</f>
        <v>0</v>
      </c>
      <c r="T20" s="17">
        <f>$AJ$10</f>
        <v>8.0000000000000002E-3</v>
      </c>
      <c r="U20" s="3" t="e">
        <f t="shared" si="10"/>
        <v>#VALUE!</v>
      </c>
      <c r="V20" s="24" t="str">
        <f>IF($D20="DoBPŠ",(IF($H20&lt;=$AO$10,0%,$AK$10)),(IF($D20="DoPČ-N",$AK$10,(IF($D20="DoVP-N",$AK$10,(IF($D20="DoPČ",$AK$10,(IF($D20="DoVP",$AK$10,"ERROR")))))))))</f>
        <v>ERROR</v>
      </c>
      <c r="W20" s="3" t="e">
        <f>IF($D20="DoBPŠ",(ROUNDDOWN($J20*X20,2)),(ROUNDDOWN($H20*X20,2)))</f>
        <v>#VALUE!</v>
      </c>
      <c r="X20" s="24" t="str">
        <f>IF($D20="DoBPŠ",(IF($H20&lt;=$AO$10,0%,0%)),(IF($D20="DoPČ-N",0%,(IF($D20="DoVP-N",0%,(IF($D20="DoPČ",$AL$10,(IF($D20="DoVP",$AL$10,"ERROR")))))))))</f>
        <v>ERROR</v>
      </c>
      <c r="Y20" s="3" t="e">
        <f t="shared" si="18"/>
        <v>#VALUE!</v>
      </c>
      <c r="Z20" s="24" t="str">
        <f t="shared" si="19"/>
        <v>ERROR</v>
      </c>
      <c r="AA20" s="3" t="e">
        <f>IF($D20="DoBPŠ",(ROUNDDOWN($J20*AB20,2)),(ROUNDDOWN($H20*AB20,2)))</f>
        <v>#VALUE!</v>
      </c>
      <c r="AB20" s="50" t="str">
        <f>IF($D20="DoBPŠ",(IF($H20&lt;=$AO$10,0%,$AN$10)),(IF($D20="DoPČ-N",$AN$10,(IF($D20="DoVP-N",$AN$10,(IF($D20="DoPČ",$AN$10,(IF($D20="DoVP",$AN$10,"ERROR")))))))))</f>
        <v>ERROR</v>
      </c>
      <c r="AC20" s="80"/>
      <c r="AD20" s="83" t="e">
        <f t="shared" si="20"/>
        <v>#VALUE!</v>
      </c>
      <c r="AE20" s="11"/>
    </row>
    <row r="21" spans="1:32" ht="16.5" customHeight="1" thickBot="1" x14ac:dyDescent="0.25">
      <c r="A21" s="102" t="s">
        <v>40</v>
      </c>
      <c r="B21" s="103"/>
      <c r="C21" s="103"/>
      <c r="D21" s="103"/>
      <c r="E21" s="103"/>
      <c r="F21" s="66"/>
      <c r="G21" s="70">
        <f>SUM(G11:G20)</f>
        <v>0</v>
      </c>
      <c r="H21" s="62">
        <f>SUM(H11:H20)</f>
        <v>0</v>
      </c>
      <c r="I21" s="62"/>
      <c r="J21" s="71"/>
      <c r="K21" s="70">
        <f>SUM(K11:K20)</f>
        <v>0</v>
      </c>
      <c r="L21" s="62"/>
      <c r="M21" s="62">
        <f>SUM(M11:M20)</f>
        <v>0</v>
      </c>
      <c r="N21" s="62"/>
      <c r="O21" s="62" t="e">
        <f>SUM(O11:O20)</f>
        <v>#VALUE!</v>
      </c>
      <c r="P21" s="62"/>
      <c r="Q21" s="62" t="e">
        <f>SUM(Q11:Q20)</f>
        <v>#VALUE!</v>
      </c>
      <c r="R21" s="62"/>
      <c r="S21" s="62">
        <f>SUM(S11:S20)</f>
        <v>0</v>
      </c>
      <c r="T21" s="63"/>
      <c r="U21" s="62" t="e">
        <f>SUM(U11:U20)</f>
        <v>#VALUE!</v>
      </c>
      <c r="V21" s="62"/>
      <c r="W21" s="62" t="e">
        <f>SUM(W11:W20)</f>
        <v>#VALUE!</v>
      </c>
      <c r="X21" s="62"/>
      <c r="Y21" s="62" t="e">
        <f>SUM(Y11:Y20)</f>
        <v>#VALUE!</v>
      </c>
      <c r="Z21" s="62"/>
      <c r="AA21" s="62" t="e">
        <f>SUM(AA11:AA20)</f>
        <v>#VALUE!</v>
      </c>
      <c r="AB21" s="71"/>
      <c r="AC21" s="81">
        <f>SUM(AC11:AC20)</f>
        <v>0</v>
      </c>
      <c r="AD21" s="67" t="e">
        <f>SUM(H21+S21+Q21+AA21+U21+K21+M21+O21+W21)</f>
        <v>#VALUE!</v>
      </c>
      <c r="AE21" s="64"/>
    </row>
    <row r="22" spans="1:32" ht="13.5" thickBot="1" x14ac:dyDescent="0.25"/>
    <row r="23" spans="1:32" s="4" customFormat="1" ht="19.5" customHeight="1" x14ac:dyDescent="0.2">
      <c r="A23" s="109" t="s">
        <v>41</v>
      </c>
      <c r="B23" s="110"/>
      <c r="C23" s="110"/>
      <c r="D23" s="110"/>
      <c r="E23" s="110"/>
      <c r="F23" s="110"/>
      <c r="G23" s="110"/>
      <c r="H23" s="110"/>
      <c r="I23" s="110"/>
      <c r="J23" s="110"/>
      <c r="K23" s="110"/>
      <c r="L23" s="110"/>
      <c r="M23" s="110"/>
      <c r="N23" s="110"/>
      <c r="O23" s="110"/>
      <c r="P23" s="110"/>
      <c r="Q23" s="110"/>
      <c r="R23" s="110"/>
      <c r="S23" s="110"/>
      <c r="T23" s="110"/>
      <c r="U23" s="110"/>
      <c r="V23" s="110"/>
      <c r="W23" s="110"/>
      <c r="X23" s="110"/>
      <c r="Y23" s="110"/>
      <c r="Z23" s="110"/>
      <c r="AA23" s="110"/>
      <c r="AB23" s="110"/>
      <c r="AC23" s="110"/>
      <c r="AD23" s="110"/>
      <c r="AE23" s="111"/>
    </row>
    <row r="24" spans="1:32" s="18" customFormat="1" ht="26.25" customHeight="1" x14ac:dyDescent="0.2">
      <c r="A24" s="10" t="s">
        <v>4</v>
      </c>
      <c r="B24" s="104" t="s">
        <v>37</v>
      </c>
      <c r="C24" s="104"/>
      <c r="D24" s="104"/>
      <c r="E24" s="104"/>
      <c r="F24" s="105"/>
      <c r="G24" s="105"/>
      <c r="H24" s="105"/>
      <c r="I24" s="105"/>
      <c r="J24" s="54" t="s">
        <v>5</v>
      </c>
      <c r="K24" s="104" t="s">
        <v>38</v>
      </c>
      <c r="L24" s="104"/>
      <c r="M24" s="104"/>
      <c r="N24" s="104"/>
      <c r="O24" s="104"/>
      <c r="P24" s="104"/>
      <c r="Q24" s="104"/>
      <c r="R24" s="104"/>
      <c r="S24" s="105"/>
      <c r="T24" s="105"/>
      <c r="U24" s="105"/>
      <c r="V24" s="105"/>
      <c r="W24" s="105"/>
      <c r="X24" s="105"/>
      <c r="Y24" s="105"/>
      <c r="Z24" s="105"/>
      <c r="AA24" s="105"/>
      <c r="AB24" s="105"/>
      <c r="AC24" s="105"/>
      <c r="AD24" s="105"/>
      <c r="AE24" s="112"/>
    </row>
    <row r="25" spans="1:32" s="4" customFormat="1" ht="16.5" customHeight="1" x14ac:dyDescent="0.2">
      <c r="A25" s="10" t="s">
        <v>6</v>
      </c>
      <c r="B25" s="113" t="s">
        <v>43</v>
      </c>
      <c r="C25" s="113"/>
      <c r="D25" s="113"/>
      <c r="E25" s="113"/>
      <c r="F25" s="113"/>
      <c r="G25" s="113"/>
      <c r="H25" s="113"/>
      <c r="I25" s="113"/>
      <c r="J25" s="113"/>
      <c r="K25" s="113"/>
      <c r="L25" s="113"/>
      <c r="M25" s="113"/>
      <c r="N25" s="113"/>
      <c r="O25" s="113"/>
      <c r="P25" s="113"/>
      <c r="Q25" s="113"/>
      <c r="R25" s="113"/>
      <c r="S25" s="113"/>
      <c r="T25" s="113"/>
      <c r="U25" s="113"/>
      <c r="V25" s="113"/>
      <c r="W25" s="113"/>
      <c r="X25" s="113"/>
      <c r="Y25" s="113"/>
      <c r="Z25" s="113"/>
      <c r="AA25" s="113"/>
      <c r="AB25" s="113"/>
      <c r="AC25" s="113"/>
      <c r="AD25" s="113"/>
      <c r="AE25" s="114"/>
    </row>
    <row r="26" spans="1:32" s="4" customFormat="1" ht="16.5" customHeight="1" x14ac:dyDescent="0.2">
      <c r="A26" s="106"/>
      <c r="B26" s="108" t="s">
        <v>24</v>
      </c>
      <c r="C26" s="108"/>
      <c r="D26" s="108"/>
      <c r="E26" s="108"/>
      <c r="F26" s="108"/>
      <c r="G26" s="108"/>
      <c r="H26" s="108"/>
      <c r="I26" s="108"/>
      <c r="J26" s="117" t="s">
        <v>42</v>
      </c>
      <c r="K26" s="117"/>
      <c r="L26" s="117"/>
      <c r="M26" s="117"/>
      <c r="N26" s="117"/>
      <c r="O26" s="117"/>
      <c r="P26" s="117"/>
      <c r="Q26" s="117"/>
      <c r="R26" s="117"/>
      <c r="S26" s="115"/>
      <c r="T26" s="115"/>
      <c r="U26" s="115"/>
      <c r="V26" s="115"/>
      <c r="W26" s="115"/>
      <c r="X26" s="115"/>
      <c r="Y26" s="115"/>
      <c r="Z26" s="115"/>
      <c r="AA26" s="115"/>
      <c r="AB26" s="115"/>
      <c r="AC26" s="115"/>
      <c r="AD26" s="115"/>
      <c r="AE26" s="116"/>
    </row>
    <row r="27" spans="1:32" s="4" customFormat="1" ht="22.5" customHeight="1" x14ac:dyDescent="0.2">
      <c r="A27" s="106"/>
      <c r="B27" s="108" t="s">
        <v>25</v>
      </c>
      <c r="C27" s="108"/>
      <c r="D27" s="108"/>
      <c r="E27" s="108"/>
      <c r="F27" s="108"/>
      <c r="G27" s="108"/>
      <c r="H27" s="108"/>
      <c r="I27" s="108"/>
      <c r="J27" s="117"/>
      <c r="K27" s="117"/>
      <c r="L27" s="117"/>
      <c r="M27" s="117"/>
      <c r="N27" s="117"/>
      <c r="O27" s="117"/>
      <c r="P27" s="117"/>
      <c r="Q27" s="117"/>
      <c r="R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6"/>
    </row>
    <row r="28" spans="1:32" s="4" customFormat="1" ht="16.5" customHeight="1" thickBot="1" x14ac:dyDescent="0.25">
      <c r="A28" s="107"/>
      <c r="B28" s="177" t="s">
        <v>26</v>
      </c>
      <c r="C28" s="177"/>
      <c r="D28" s="177"/>
      <c r="E28" s="177"/>
      <c r="F28" s="177"/>
      <c r="G28" s="177"/>
      <c r="H28" s="177"/>
      <c r="I28" s="177"/>
      <c r="J28" s="177" t="s">
        <v>14</v>
      </c>
      <c r="K28" s="177"/>
      <c r="L28" s="177"/>
      <c r="M28" s="177"/>
      <c r="N28" s="177"/>
      <c r="O28" s="177"/>
      <c r="P28" s="177"/>
      <c r="Q28" s="177"/>
      <c r="R28" s="177"/>
      <c r="S28" s="181"/>
      <c r="T28" s="181"/>
      <c r="U28" s="181"/>
      <c r="V28" s="181"/>
      <c r="W28" s="181"/>
      <c r="X28" s="181"/>
      <c r="Y28" s="181"/>
      <c r="Z28" s="181"/>
      <c r="AA28" s="181"/>
      <c r="AB28" s="181"/>
      <c r="AC28" s="181"/>
      <c r="AD28" s="181"/>
      <c r="AE28" s="182"/>
    </row>
    <row r="29" spans="1:32" s="4" customFormat="1" ht="6.75" customHeight="1" x14ac:dyDescent="0.2">
      <c r="A29" s="5"/>
      <c r="B29" s="6"/>
      <c r="C29" s="6"/>
      <c r="D29" s="6"/>
      <c r="E29" s="6"/>
      <c r="F29" s="6"/>
      <c r="G29" s="8"/>
      <c r="H29" s="8"/>
      <c r="I29" s="8"/>
      <c r="J29" s="7"/>
      <c r="K29" s="13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9"/>
    </row>
    <row r="30" spans="1:32" ht="12.75" customHeight="1" thickBot="1" x14ac:dyDescent="0.25">
      <c r="A30" s="85"/>
      <c r="B30" s="85"/>
      <c r="C30" s="85"/>
      <c r="D30" s="85"/>
      <c r="E30" s="85"/>
      <c r="F30" s="85"/>
      <c r="G30" s="85"/>
      <c r="H30" s="85"/>
      <c r="I30" s="85"/>
      <c r="J30" s="85"/>
      <c r="K30" s="85"/>
      <c r="L30" s="85"/>
      <c r="M30" s="85"/>
      <c r="N30" s="85"/>
      <c r="O30" s="85"/>
      <c r="P30" s="85"/>
      <c r="Q30" s="85"/>
      <c r="R30" s="86"/>
      <c r="S30" s="86"/>
      <c r="T30" s="86"/>
      <c r="U30" s="86"/>
      <c r="V30" s="86"/>
      <c r="W30" s="86"/>
      <c r="X30" s="86"/>
      <c r="Y30" s="86"/>
      <c r="Z30" s="86"/>
      <c r="AA30" s="86"/>
      <c r="AB30" s="76"/>
      <c r="AC30" s="76"/>
    </row>
    <row r="31" spans="1:32" ht="13.5" customHeight="1" x14ac:dyDescent="0.25">
      <c r="A31" s="178" t="s">
        <v>12</v>
      </c>
      <c r="B31" s="178"/>
      <c r="C31" s="91"/>
      <c r="D31" s="91"/>
      <c r="E31" s="92"/>
      <c r="F31" s="92"/>
      <c r="G31" s="92"/>
      <c r="H31" s="92"/>
      <c r="I31" s="92"/>
      <c r="J31" s="92"/>
      <c r="K31" s="93"/>
      <c r="L31" s="92"/>
      <c r="M31" s="92"/>
      <c r="N31" s="92"/>
      <c r="O31" s="78"/>
      <c r="P31" s="78"/>
      <c r="Q31" s="78"/>
      <c r="R31" s="78"/>
      <c r="S31" s="78"/>
      <c r="T31" s="78"/>
      <c r="U31" s="78"/>
      <c r="V31" s="183" t="s">
        <v>86</v>
      </c>
      <c r="W31" s="184"/>
      <c r="X31" s="184"/>
      <c r="Y31" s="184"/>
      <c r="Z31" s="184"/>
      <c r="AA31" s="184"/>
      <c r="AB31" s="184"/>
      <c r="AC31" s="184"/>
      <c r="AD31" s="184"/>
      <c r="AE31" s="185"/>
    </row>
    <row r="32" spans="1:32" ht="13.5" customHeight="1" x14ac:dyDescent="0.25">
      <c r="A32" s="175">
        <v>1</v>
      </c>
      <c r="B32" s="176" t="s">
        <v>53</v>
      </c>
      <c r="C32" s="176"/>
      <c r="D32" s="176"/>
      <c r="E32" s="176"/>
      <c r="F32" s="176"/>
      <c r="G32" s="176"/>
      <c r="H32" s="176"/>
      <c r="I32" s="176"/>
      <c r="J32" s="94"/>
      <c r="K32" s="94"/>
      <c r="L32" s="94"/>
      <c r="M32" s="94"/>
      <c r="N32" s="19"/>
      <c r="O32" s="77"/>
      <c r="P32" s="75"/>
      <c r="Q32" s="75"/>
      <c r="R32" s="76"/>
      <c r="S32" s="87"/>
      <c r="T32" s="87"/>
      <c r="U32" s="87"/>
      <c r="V32" s="179" t="s">
        <v>87</v>
      </c>
      <c r="W32" s="142"/>
      <c r="X32" s="142"/>
      <c r="Y32" s="142"/>
      <c r="Z32" s="142"/>
      <c r="AA32" s="142"/>
      <c r="AB32" s="142"/>
      <c r="AC32" s="142"/>
      <c r="AD32" s="142"/>
      <c r="AE32" s="180"/>
    </row>
    <row r="33" spans="1:31" ht="13.5" x14ac:dyDescent="0.25">
      <c r="A33" s="175"/>
      <c r="B33" s="176"/>
      <c r="C33" s="176"/>
      <c r="D33" s="176"/>
      <c r="E33" s="176"/>
      <c r="F33" s="176"/>
      <c r="G33" s="176"/>
      <c r="H33" s="176"/>
      <c r="I33" s="176"/>
      <c r="J33" s="19"/>
      <c r="K33" s="95"/>
      <c r="L33" s="19"/>
      <c r="M33" s="19"/>
      <c r="N33" s="19"/>
      <c r="O33" s="77"/>
      <c r="P33" s="77"/>
      <c r="Q33" s="77"/>
      <c r="R33" s="77"/>
      <c r="S33" s="77"/>
      <c r="T33" s="77"/>
      <c r="U33" s="77"/>
      <c r="V33" s="179" t="s">
        <v>88</v>
      </c>
      <c r="W33" s="142"/>
      <c r="X33" s="142"/>
      <c r="Y33" s="142"/>
      <c r="Z33" s="142"/>
      <c r="AA33" s="142"/>
      <c r="AB33" s="142"/>
      <c r="AC33" s="142"/>
      <c r="AD33" s="142"/>
      <c r="AE33" s="180"/>
    </row>
    <row r="34" spans="1:31" ht="13.5" x14ac:dyDescent="0.25">
      <c r="A34" s="96">
        <v>2</v>
      </c>
      <c r="B34" s="19" t="s">
        <v>75</v>
      </c>
      <c r="C34" s="19"/>
      <c r="D34" s="19"/>
      <c r="E34" s="20"/>
      <c r="F34" s="20"/>
      <c r="G34" s="20"/>
      <c r="H34" s="20"/>
      <c r="I34" s="20"/>
      <c r="J34" s="20"/>
      <c r="K34" s="97"/>
      <c r="L34" s="20"/>
      <c r="M34" s="20"/>
      <c r="N34" s="20"/>
      <c r="O34" s="77"/>
      <c r="P34" s="76"/>
      <c r="Q34" s="76"/>
      <c r="R34" s="76"/>
      <c r="S34" s="77"/>
      <c r="T34" s="77"/>
      <c r="U34" s="77"/>
      <c r="V34" s="186"/>
      <c r="W34" s="187"/>
      <c r="X34" s="187"/>
      <c r="Y34" s="187"/>
      <c r="Z34" s="187"/>
      <c r="AA34" s="187"/>
      <c r="AB34" s="187"/>
      <c r="AC34" s="187"/>
      <c r="AD34" s="187"/>
      <c r="AE34" s="188"/>
    </row>
    <row r="35" spans="1:31" ht="13.5" x14ac:dyDescent="0.25">
      <c r="A35" s="96">
        <v>3</v>
      </c>
      <c r="B35" s="98" t="s">
        <v>57</v>
      </c>
      <c r="C35" s="19"/>
      <c r="D35" s="19"/>
      <c r="E35" s="20"/>
      <c r="F35" s="20"/>
      <c r="G35" s="20"/>
      <c r="H35" s="20"/>
      <c r="I35" s="20"/>
      <c r="J35" s="20"/>
      <c r="K35" s="97"/>
      <c r="L35" s="20"/>
      <c r="M35" s="20"/>
      <c r="N35" s="20"/>
      <c r="O35" s="76"/>
      <c r="P35" s="76"/>
      <c r="Q35" s="76"/>
      <c r="R35" s="76"/>
      <c r="S35" s="88"/>
      <c r="T35" s="88"/>
      <c r="U35" s="88"/>
      <c r="V35" s="179"/>
      <c r="W35" s="142"/>
      <c r="X35" s="142"/>
      <c r="Y35" s="142"/>
      <c r="Z35" s="142"/>
      <c r="AA35" s="142"/>
      <c r="AB35" s="142"/>
      <c r="AC35" s="142"/>
      <c r="AD35" s="142"/>
      <c r="AE35" s="180"/>
    </row>
    <row r="36" spans="1:31" ht="13.5" x14ac:dyDescent="0.25">
      <c r="A36" s="96">
        <v>4</v>
      </c>
      <c r="B36" s="19" t="s">
        <v>13</v>
      </c>
      <c r="C36" s="20"/>
      <c r="D36" s="20"/>
      <c r="E36" s="20"/>
      <c r="F36" s="20"/>
      <c r="G36" s="20"/>
      <c r="H36" s="20"/>
      <c r="I36" s="20"/>
      <c r="J36" s="20"/>
      <c r="K36" s="97"/>
      <c r="L36" s="20"/>
      <c r="M36" s="20"/>
      <c r="N36" s="20"/>
      <c r="O36" s="77"/>
      <c r="P36" s="77"/>
      <c r="Q36" s="77"/>
      <c r="R36" s="77"/>
      <c r="S36" s="77"/>
      <c r="T36" s="77"/>
      <c r="U36" s="77"/>
      <c r="V36" s="179" t="s">
        <v>89</v>
      </c>
      <c r="W36" s="142"/>
      <c r="X36" s="142"/>
      <c r="Y36" s="142"/>
      <c r="Z36" s="142"/>
      <c r="AA36" s="142"/>
      <c r="AB36" s="142"/>
      <c r="AC36" s="142"/>
      <c r="AD36" s="142"/>
      <c r="AE36" s="180"/>
    </row>
    <row r="37" spans="1:31" ht="13.5" x14ac:dyDescent="0.25">
      <c r="A37" s="84" t="s">
        <v>107</v>
      </c>
      <c r="B37" s="19" t="s">
        <v>145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76"/>
      <c r="P37" s="76"/>
      <c r="Q37" s="76"/>
      <c r="R37" s="76"/>
      <c r="S37" s="77"/>
      <c r="T37" s="77"/>
      <c r="U37" s="77"/>
      <c r="V37" s="169"/>
      <c r="W37" s="170"/>
      <c r="X37" s="170"/>
      <c r="Y37" s="170"/>
      <c r="Z37" s="170"/>
      <c r="AA37" s="170"/>
      <c r="AB37" s="170"/>
      <c r="AC37" s="170"/>
      <c r="AD37" s="170"/>
      <c r="AE37" s="171"/>
    </row>
    <row r="38" spans="1:31" ht="14.25" thickBot="1" x14ac:dyDescent="0.25">
      <c r="A38" s="84" t="s">
        <v>148</v>
      </c>
      <c r="B38" s="100" t="s">
        <v>106</v>
      </c>
      <c r="O38" s="4"/>
      <c r="P38" s="4"/>
      <c r="Q38" s="4"/>
      <c r="R38" s="76"/>
      <c r="S38" s="89"/>
      <c r="T38" s="89"/>
      <c r="U38" s="89"/>
      <c r="V38" s="172"/>
      <c r="W38" s="173"/>
      <c r="X38" s="173"/>
      <c r="Y38" s="173"/>
      <c r="Z38" s="173"/>
      <c r="AA38" s="173"/>
      <c r="AB38" s="173"/>
      <c r="AC38" s="173"/>
      <c r="AD38" s="173"/>
      <c r="AE38" s="174"/>
    </row>
    <row r="39" spans="1:31" x14ac:dyDescent="0.2">
      <c r="R39" s="76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76"/>
    </row>
  </sheetData>
  <mergeCells count="72">
    <mergeCell ref="V38:AE38"/>
    <mergeCell ref="B12:C12"/>
    <mergeCell ref="V34:AE34"/>
    <mergeCell ref="V35:AE35"/>
    <mergeCell ref="V36:AE36"/>
    <mergeCell ref="V37:AE37"/>
    <mergeCell ref="A31:B31"/>
    <mergeCell ref="V31:AE31"/>
    <mergeCell ref="B18:C18"/>
    <mergeCell ref="B19:C19"/>
    <mergeCell ref="B20:C20"/>
    <mergeCell ref="A21:E21"/>
    <mergeCell ref="A23:AE23"/>
    <mergeCell ref="B24:E24"/>
    <mergeCell ref="F24:I24"/>
    <mergeCell ref="K24:R24"/>
    <mergeCell ref="A32:A33"/>
    <mergeCell ref="B32:I33"/>
    <mergeCell ref="V32:AE32"/>
    <mergeCell ref="V33:AE33"/>
    <mergeCell ref="B25:AE25"/>
    <mergeCell ref="A26:A28"/>
    <mergeCell ref="B26:C26"/>
    <mergeCell ref="D26:I26"/>
    <mergeCell ref="J26:R27"/>
    <mergeCell ref="S26:AE27"/>
    <mergeCell ref="B27:C27"/>
    <mergeCell ref="D27:I27"/>
    <mergeCell ref="B28:C28"/>
    <mergeCell ref="D28:I28"/>
    <mergeCell ref="J28:R28"/>
    <mergeCell ref="S28:AE28"/>
    <mergeCell ref="B13:C13"/>
    <mergeCell ref="B14:C14"/>
    <mergeCell ref="B15:C15"/>
    <mergeCell ref="B16:C16"/>
    <mergeCell ref="B17:C17"/>
    <mergeCell ref="S24:AE24"/>
    <mergeCell ref="B11:C11"/>
    <mergeCell ref="K8:AB8"/>
    <mergeCell ref="AC8:AC10"/>
    <mergeCell ref="AD8:AD10"/>
    <mergeCell ref="AE8:AE10"/>
    <mergeCell ref="G9:G10"/>
    <mergeCell ref="J9:J10"/>
    <mergeCell ref="K9:L9"/>
    <mergeCell ref="M9:N9"/>
    <mergeCell ref="O9:P9"/>
    <mergeCell ref="Q9:R9"/>
    <mergeCell ref="S9:T9"/>
    <mergeCell ref="U9:V9"/>
    <mergeCell ref="W9:X9"/>
    <mergeCell ref="Y9:Z9"/>
    <mergeCell ref="AA9:AB9"/>
    <mergeCell ref="A5:C5"/>
    <mergeCell ref="D5:J5"/>
    <mergeCell ref="A6:C6"/>
    <mergeCell ref="D6:J6"/>
    <mergeCell ref="A8:A10"/>
    <mergeCell ref="B8:C10"/>
    <mergeCell ref="D8:D10"/>
    <mergeCell ref="E8:E10"/>
    <mergeCell ref="F8:F10"/>
    <mergeCell ref="G8:J8"/>
    <mergeCell ref="H9:H10"/>
    <mergeCell ref="I9:I10"/>
    <mergeCell ref="A1:C1"/>
    <mergeCell ref="D1:W1"/>
    <mergeCell ref="A3:C3"/>
    <mergeCell ref="D3:J3"/>
    <mergeCell ref="A4:C4"/>
    <mergeCell ref="D4:J4"/>
  </mergeCells>
  <conditionalFormatting sqref="H11:H20">
    <cfRule type="cellIs" dxfId="19" priority="4" stopIfTrue="1" operator="lessThan">
      <formula>155</formula>
    </cfRule>
  </conditionalFormatting>
  <conditionalFormatting sqref="H11:H20">
    <cfRule type="cellIs" dxfId="18" priority="3" stopIfTrue="1" operator="lessThan">
      <formula>155.01</formula>
    </cfRule>
  </conditionalFormatting>
  <conditionalFormatting sqref="H17:H20">
    <cfRule type="cellIs" dxfId="17" priority="2" stopIfTrue="1" operator="lessThan">
      <formula>155</formula>
    </cfRule>
  </conditionalFormatting>
  <conditionalFormatting sqref="H17:H20">
    <cfRule type="cellIs" dxfId="16" priority="1" stopIfTrue="1" operator="lessThan">
      <formula>155.01</formula>
    </cfRule>
  </conditionalFormatting>
  <dataValidations count="1">
    <dataValidation type="list" allowBlank="1" showInputMessage="1" showErrorMessage="1" sqref="D11:D20">
      <formula1>$AF$11:$AF$15</formula1>
    </dataValidation>
  </dataValidations>
  <pageMargins left="0.70866141732283472" right="0.70866141732283472" top="0.74803149606299213" bottom="0.74803149606299213" header="0.31496062992125984" footer="0.31496062992125984"/>
  <pageSetup paperSize="9" scale="46" orientation="landscape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2060"/>
    <pageSetUpPr fitToPage="1"/>
  </sheetPr>
  <dimension ref="A1:AO39"/>
  <sheetViews>
    <sheetView topLeftCell="A13" workbookViewId="0">
      <selection activeCell="B41" sqref="B41"/>
    </sheetView>
  </sheetViews>
  <sheetFormatPr defaultColWidth="9.140625" defaultRowHeight="12.75" x14ac:dyDescent="0.2"/>
  <cols>
    <col min="1" max="1" width="4.5703125" style="2" customWidth="1"/>
    <col min="2" max="2" width="36.28515625" style="2" customWidth="1"/>
    <col min="3" max="3" width="6.140625" style="2" customWidth="1"/>
    <col min="4" max="4" width="12.85546875" style="2" customWidth="1"/>
    <col min="5" max="6" width="11" style="2" customWidth="1"/>
    <col min="7" max="7" width="13.7109375" style="2" customWidth="1"/>
    <col min="8" max="8" width="11.5703125" style="2" customWidth="1"/>
    <col min="9" max="10" width="8.28515625" style="2" customWidth="1"/>
    <col min="11" max="11" width="8.85546875" style="2" bestFit="1" customWidth="1"/>
    <col min="12" max="12" width="5.7109375" style="2" customWidth="1"/>
    <col min="13" max="13" width="8.85546875" style="2" bestFit="1" customWidth="1"/>
    <col min="14" max="14" width="5.7109375" style="2" customWidth="1"/>
    <col min="15" max="15" width="8.85546875" style="2" bestFit="1" customWidth="1"/>
    <col min="16" max="16" width="5.7109375" style="2" customWidth="1"/>
    <col min="17" max="17" width="8.85546875" style="2" bestFit="1" customWidth="1"/>
    <col min="18" max="18" width="6.140625" style="2" customWidth="1"/>
    <col min="19" max="19" width="6.85546875" style="2" bestFit="1" customWidth="1"/>
    <col min="20" max="20" width="5.7109375" style="14" customWidth="1"/>
    <col min="21" max="21" width="8.85546875" style="2" bestFit="1" customWidth="1"/>
    <col min="22" max="22" width="5.7109375" style="2" customWidth="1"/>
    <col min="23" max="23" width="8.85546875" style="2" bestFit="1" customWidth="1"/>
    <col min="24" max="24" width="6" style="2" customWidth="1"/>
    <col min="25" max="25" width="8.85546875" style="2" bestFit="1" customWidth="1"/>
    <col min="26" max="26" width="6" style="2" customWidth="1"/>
    <col min="27" max="27" width="8.85546875" style="2" bestFit="1" customWidth="1"/>
    <col min="28" max="28" width="5.7109375" style="2" customWidth="1"/>
    <col min="29" max="29" width="7.7109375" style="2" customWidth="1"/>
    <col min="30" max="30" width="10" style="2" customWidth="1"/>
    <col min="31" max="31" width="17.7109375" style="2" customWidth="1"/>
    <col min="32" max="32" width="9.140625" style="2"/>
    <col min="33" max="34" width="6.42578125" style="2" customWidth="1"/>
    <col min="35" max="35" width="6.42578125" style="2" bestFit="1" customWidth="1"/>
    <col min="36" max="36" width="5.5703125" style="2" customWidth="1"/>
    <col min="37" max="37" width="6.42578125" style="2" customWidth="1"/>
    <col min="38" max="39" width="5.5703125" style="2" customWidth="1"/>
    <col min="40" max="41" width="9.140625" style="2" customWidth="1"/>
    <col min="42" max="16384" width="9.140625" style="2"/>
  </cols>
  <sheetData>
    <row r="1" spans="1:41" s="1" customFormat="1" ht="18" x14ac:dyDescent="0.3">
      <c r="A1" s="142" t="s">
        <v>130</v>
      </c>
      <c r="B1" s="142"/>
      <c r="C1" s="142"/>
      <c r="D1" s="143" t="s">
        <v>142</v>
      </c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  <c r="S1" s="143"/>
      <c r="T1" s="143"/>
      <c r="U1" s="143"/>
      <c r="V1" s="143"/>
      <c r="W1" s="143"/>
      <c r="X1" s="39"/>
      <c r="Y1" s="39"/>
      <c r="Z1" s="39"/>
      <c r="AA1" s="39"/>
      <c r="AB1" s="39"/>
      <c r="AC1" s="39"/>
      <c r="AD1" s="39"/>
      <c r="AE1" s="39"/>
    </row>
    <row r="2" spans="1:41" s="1" customFormat="1" ht="15" customHeight="1" thickBot="1" x14ac:dyDescent="0.35">
      <c r="A2" s="40"/>
      <c r="B2" s="40"/>
      <c r="C2" s="40"/>
      <c r="D2" s="41"/>
      <c r="E2" s="41"/>
      <c r="F2" s="41"/>
      <c r="G2" s="41"/>
      <c r="H2" s="41"/>
      <c r="I2" s="41"/>
      <c r="J2" s="41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39"/>
      <c r="Y2" s="39"/>
      <c r="Z2" s="39"/>
      <c r="AA2" s="39"/>
      <c r="AB2" s="39"/>
      <c r="AC2" s="39"/>
      <c r="AD2" s="39"/>
      <c r="AE2" s="39"/>
    </row>
    <row r="3" spans="1:41" s="1" customFormat="1" ht="15" customHeight="1" thickBot="1" x14ac:dyDescent="0.35">
      <c r="A3" s="137" t="s">
        <v>23</v>
      </c>
      <c r="B3" s="138"/>
      <c r="C3" s="139"/>
      <c r="D3" s="144" t="s">
        <v>131</v>
      </c>
      <c r="E3" s="145"/>
      <c r="F3" s="145"/>
      <c r="G3" s="145"/>
      <c r="H3" s="145"/>
      <c r="I3" s="145"/>
      <c r="J3" s="146"/>
      <c r="K3" s="43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</row>
    <row r="4" spans="1:41" s="1" customFormat="1" ht="15" customHeight="1" thickBot="1" x14ac:dyDescent="0.35">
      <c r="A4" s="137" t="s">
        <v>56</v>
      </c>
      <c r="B4" s="138"/>
      <c r="C4" s="139"/>
      <c r="D4" s="144"/>
      <c r="E4" s="145"/>
      <c r="F4" s="145"/>
      <c r="G4" s="145"/>
      <c r="H4" s="145"/>
      <c r="I4" s="145"/>
      <c r="J4" s="146"/>
      <c r="K4" s="43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</row>
    <row r="5" spans="1:41" s="1" customFormat="1" ht="15" customHeight="1" thickBot="1" x14ac:dyDescent="0.35">
      <c r="A5" s="140" t="s">
        <v>30</v>
      </c>
      <c r="B5" s="141"/>
      <c r="C5" s="141"/>
      <c r="D5" s="147"/>
      <c r="E5" s="148"/>
      <c r="F5" s="148"/>
      <c r="G5" s="148"/>
      <c r="H5" s="148"/>
      <c r="I5" s="148"/>
      <c r="J5" s="149"/>
      <c r="K5" s="43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</row>
    <row r="6" spans="1:41" s="1" customFormat="1" ht="15" customHeight="1" thickBot="1" x14ac:dyDescent="0.35">
      <c r="A6" s="137" t="s">
        <v>31</v>
      </c>
      <c r="B6" s="138"/>
      <c r="C6" s="138"/>
      <c r="D6" s="134" t="s">
        <v>101</v>
      </c>
      <c r="E6" s="135"/>
      <c r="F6" s="135"/>
      <c r="G6" s="135"/>
      <c r="H6" s="135"/>
      <c r="I6" s="135"/>
      <c r="J6" s="136"/>
      <c r="K6" s="43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</row>
    <row r="7" spans="1:41" s="1" customFormat="1" ht="18.75" thickBot="1" x14ac:dyDescent="0.35">
      <c r="A7" s="16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</row>
    <row r="8" spans="1:41" ht="15.75" customHeight="1" x14ac:dyDescent="0.2">
      <c r="A8" s="122" t="s">
        <v>0</v>
      </c>
      <c r="B8" s="150" t="s">
        <v>146</v>
      </c>
      <c r="C8" s="163"/>
      <c r="D8" s="166" t="s">
        <v>35</v>
      </c>
      <c r="E8" s="150" t="s">
        <v>36</v>
      </c>
      <c r="F8" s="125" t="s">
        <v>84</v>
      </c>
      <c r="G8" s="160" t="s">
        <v>1</v>
      </c>
      <c r="H8" s="161"/>
      <c r="I8" s="161"/>
      <c r="J8" s="162"/>
      <c r="K8" s="157" t="s">
        <v>2</v>
      </c>
      <c r="L8" s="158"/>
      <c r="M8" s="158"/>
      <c r="N8" s="158"/>
      <c r="O8" s="158"/>
      <c r="P8" s="158"/>
      <c r="Q8" s="158"/>
      <c r="R8" s="158"/>
      <c r="S8" s="158"/>
      <c r="T8" s="158"/>
      <c r="U8" s="158"/>
      <c r="V8" s="158"/>
      <c r="W8" s="158"/>
      <c r="X8" s="158"/>
      <c r="Y8" s="158"/>
      <c r="Z8" s="158"/>
      <c r="AA8" s="158"/>
      <c r="AB8" s="159"/>
      <c r="AC8" s="119" t="s">
        <v>85</v>
      </c>
      <c r="AD8" s="122" t="s">
        <v>39</v>
      </c>
      <c r="AE8" s="125" t="s">
        <v>33</v>
      </c>
    </row>
    <row r="9" spans="1:41" ht="56.25" customHeight="1" x14ac:dyDescent="0.2">
      <c r="A9" s="123"/>
      <c r="B9" s="151"/>
      <c r="C9" s="164"/>
      <c r="D9" s="167"/>
      <c r="E9" s="151"/>
      <c r="F9" s="126"/>
      <c r="G9" s="153" t="s">
        <v>34</v>
      </c>
      <c r="H9" s="155" t="s">
        <v>139</v>
      </c>
      <c r="I9" s="155" t="s">
        <v>90</v>
      </c>
      <c r="J9" s="132" t="s">
        <v>27</v>
      </c>
      <c r="K9" s="131" t="s">
        <v>29</v>
      </c>
      <c r="L9" s="129"/>
      <c r="M9" s="129" t="s">
        <v>28</v>
      </c>
      <c r="N9" s="129"/>
      <c r="O9" s="129" t="s">
        <v>18</v>
      </c>
      <c r="P9" s="129"/>
      <c r="Q9" s="129" t="s">
        <v>15</v>
      </c>
      <c r="R9" s="129"/>
      <c r="S9" s="129" t="s">
        <v>3</v>
      </c>
      <c r="T9" s="129"/>
      <c r="U9" s="129" t="s">
        <v>17</v>
      </c>
      <c r="V9" s="129"/>
      <c r="W9" s="129" t="s">
        <v>19</v>
      </c>
      <c r="X9" s="129"/>
      <c r="Y9" s="129" t="s">
        <v>147</v>
      </c>
      <c r="Z9" s="129"/>
      <c r="AA9" s="129" t="s">
        <v>16</v>
      </c>
      <c r="AB9" s="130"/>
      <c r="AC9" s="120"/>
      <c r="AD9" s="123"/>
      <c r="AE9" s="126"/>
      <c r="AG9" s="21" t="s">
        <v>49</v>
      </c>
      <c r="AH9" s="21" t="s">
        <v>50</v>
      </c>
      <c r="AI9" s="21" t="s">
        <v>46</v>
      </c>
      <c r="AJ9" s="21" t="s">
        <v>45</v>
      </c>
      <c r="AK9" s="21" t="s">
        <v>48</v>
      </c>
      <c r="AL9" s="21" t="s">
        <v>51</v>
      </c>
      <c r="AM9" s="4" t="s">
        <v>79</v>
      </c>
      <c r="AN9" s="21" t="s">
        <v>47</v>
      </c>
      <c r="AO9" s="22" t="s">
        <v>52</v>
      </c>
    </row>
    <row r="10" spans="1:41" ht="15" customHeight="1" thickBot="1" x14ac:dyDescent="0.25">
      <c r="A10" s="124"/>
      <c r="B10" s="152"/>
      <c r="C10" s="165"/>
      <c r="D10" s="168"/>
      <c r="E10" s="152"/>
      <c r="F10" s="127"/>
      <c r="G10" s="154"/>
      <c r="H10" s="156"/>
      <c r="I10" s="156"/>
      <c r="J10" s="133"/>
      <c r="K10" s="51" t="s">
        <v>21</v>
      </c>
      <c r="L10" s="52" t="s">
        <v>22</v>
      </c>
      <c r="M10" s="52" t="s">
        <v>21</v>
      </c>
      <c r="N10" s="52" t="s">
        <v>22</v>
      </c>
      <c r="O10" s="52" t="s">
        <v>21</v>
      </c>
      <c r="P10" s="52" t="s">
        <v>22</v>
      </c>
      <c r="Q10" s="52" t="s">
        <v>21</v>
      </c>
      <c r="R10" s="52" t="s">
        <v>22</v>
      </c>
      <c r="S10" s="52" t="s">
        <v>21</v>
      </c>
      <c r="T10" s="53" t="s">
        <v>22</v>
      </c>
      <c r="U10" s="52" t="s">
        <v>21</v>
      </c>
      <c r="V10" s="52" t="s">
        <v>22</v>
      </c>
      <c r="W10" s="52" t="s">
        <v>21</v>
      </c>
      <c r="X10" s="52" t="s">
        <v>22</v>
      </c>
      <c r="Y10" s="52" t="s">
        <v>21</v>
      </c>
      <c r="Z10" s="52" t="s">
        <v>22</v>
      </c>
      <c r="AA10" s="52" t="s">
        <v>21</v>
      </c>
      <c r="AB10" s="74" t="s">
        <v>22</v>
      </c>
      <c r="AC10" s="121"/>
      <c r="AD10" s="124"/>
      <c r="AE10" s="127"/>
      <c r="AG10" s="23">
        <v>0.1</v>
      </c>
      <c r="AH10" s="23">
        <v>1.4E-2</v>
      </c>
      <c r="AI10" s="23">
        <v>0.14000000000000001</v>
      </c>
      <c r="AJ10" s="23">
        <v>8.0000000000000002E-3</v>
      </c>
      <c r="AK10" s="23">
        <v>0.03</v>
      </c>
      <c r="AL10" s="23">
        <v>0.01</v>
      </c>
      <c r="AM10" s="42">
        <v>2.5000000000000001E-3</v>
      </c>
      <c r="AN10" s="23">
        <v>4.7500000000000001E-2</v>
      </c>
      <c r="AO10" s="21">
        <v>200</v>
      </c>
    </row>
    <row r="11" spans="1:41" s="4" customFormat="1" ht="25.5" x14ac:dyDescent="0.2">
      <c r="A11" s="55" t="s">
        <v>4</v>
      </c>
      <c r="B11" s="128"/>
      <c r="C11" s="128"/>
      <c r="D11" s="56"/>
      <c r="E11" s="57"/>
      <c r="F11" s="65"/>
      <c r="G11" s="68"/>
      <c r="H11" s="58">
        <f t="shared" ref="H11:H20" si="0">ROUNDDOWN(G11/100*E11,2)</f>
        <v>0</v>
      </c>
      <c r="I11" s="58"/>
      <c r="J11" s="69" t="str">
        <f t="shared" ref="J11:J20" si="1">IF(D11="DoBPŠ",(IF(H11-I11&lt;=0,0,H11-I11)),"-")</f>
        <v>-</v>
      </c>
      <c r="K11" s="72">
        <f>IF(F11=621,IF($D11="DoBPŠ",(ROUNDDOWN($J11*L11,2)),(ROUNDDOWN($H11*L11,2))),0)</f>
        <v>0</v>
      </c>
      <c r="L11" s="59" t="str">
        <f t="shared" ref="L11:L17" si="2">IF($D11="DoBPŠ",(IF($H11&lt;=$AO$10,0%,0%)),(IF($D11="DoPČ-N",$AG$10,(IF($D11="DoVP-N",$AG$10,(IF($D11="DoPČ",$AG$10,(IF($D11="DoVP",$AG$10,"ERROR")))))))))</f>
        <v>ERROR</v>
      </c>
      <c r="M11" s="58">
        <f>IF(F11=623,IF($D11="DoBPŠ",(ROUNDDOWN($J11*N11,2)),(ROUNDDOWN($H11*N11,2))),0)</f>
        <v>0</v>
      </c>
      <c r="N11" s="59" t="str">
        <f t="shared" ref="N11:N17" si="3">IF($D11="DoBPŠ",(IF($H11&lt;=$AO$10,0%,0%)),(IF($D11="DoPČ-N",$AG$10,(IF($D11="DoVP-N",$AG$10,(IF($D11="DoPČ",$AG$10,(IF($D11="DoVP",$AG$10,"ERROR")))))))))</f>
        <v>ERROR</v>
      </c>
      <c r="O11" s="58" t="e">
        <f t="shared" ref="O11:O17" si="4">IF($D11="DoBPŠ",(ROUNDDOWN($J11*P11,2)),(ROUNDDOWN($H11*P11,2)))</f>
        <v>#VALUE!</v>
      </c>
      <c r="P11" s="59" t="str">
        <f t="shared" ref="P11:P17" si="5">IF($D11="DoBPŠ",(IF($H11&lt;=$AO$10,0%,0%)),(IF($D11="DoPČ-N",0%,(IF($D11="DoVP-N",0%,(IF($D11="DoPČ",$AH$10,(IF($D11="DoVP",$AH$10,"ERROR")))))))))</f>
        <v>ERROR</v>
      </c>
      <c r="Q11" s="58" t="e">
        <f t="shared" ref="Q11:Q16" si="6">IF($D11="DoBPŠ",(ROUNDDOWN($J11*R11,2)),(ROUNDDOWN($H11*R11,2)))</f>
        <v>#VALUE!</v>
      </c>
      <c r="R11" s="59" t="str">
        <f t="shared" ref="R11:R17" si="7">IF($D11="DoBPŠ",(IF($H11&lt;=$AO$10,0%,$AI$10)),(IF($D11="DoPČ-N",$AI$10,(IF($D11="DoVP-N",$AI$10,(IF($D11="DoPČ",$AI$10,(IF($D11="DoVP",$AI$10,"ERROR")))))))))</f>
        <v>ERROR</v>
      </c>
      <c r="S11" s="58">
        <f t="shared" ref="S11:S17" si="8">ROUNDDOWN(H11*T11,2)</f>
        <v>0</v>
      </c>
      <c r="T11" s="60">
        <f t="shared" ref="T11:T17" si="9">$AJ$10</f>
        <v>8.0000000000000002E-3</v>
      </c>
      <c r="U11" s="58" t="e">
        <f t="shared" ref="U11:U20" si="10">IF($D11="DoBPŠ",(ROUNDDOWN($J11*V11,2)),(ROUNDDOWN($H11*V11,2)))</f>
        <v>#VALUE!</v>
      </c>
      <c r="V11" s="59" t="str">
        <f t="shared" ref="V11:V17" si="11">IF($D11="DoBPŠ",(IF($H11&lt;=$AO$10,0%,$AK$10)),(IF($D11="DoPČ-N",$AK$10,(IF($D11="DoVP-N",$AK$10,(IF($D11="DoPČ",$AK$10,(IF($D11="DoVP",$AK$10,"ERROR")))))))))</f>
        <v>ERROR</v>
      </c>
      <c r="W11" s="58" t="e">
        <f t="shared" ref="W11:W17" si="12">IF($D11="DoBPŠ",(ROUNDDOWN($J11*X11,2)),(ROUNDDOWN($H11*X11,2)))</f>
        <v>#VALUE!</v>
      </c>
      <c r="X11" s="59" t="str">
        <f t="shared" ref="X11:X17" si="13">IF($D11="DoBPŠ",(IF($H11&lt;=$AO$10,0%,0%)),(IF($D11="DoPČ-N",0%,(IF($D11="DoVP-N",0%,(IF($D11="DoPČ",$AL$10,(IF($D11="DoVP",$AL$10,"ERROR")))))))))</f>
        <v>ERROR</v>
      </c>
      <c r="Y11" s="58" t="e">
        <f>IF($D11="DoBPŠ",(ROUNDDOWN($J11*Z11,2)),(ROUNDDOWN($H11*Z11,2)))</f>
        <v>#VALUE!</v>
      </c>
      <c r="Z11" s="59" t="str">
        <f>IF($D11="DoBPŠ",(IF($H11&lt;=$AO$10,0%,0%)),(IF($D11="DoPČ-N",0%,(IF($D11="DoVP-N",0%,(IF($D11="DoPČ",$AM$10,(IF($D11="DoVP",$AM$10,"ERROR")))))))))</f>
        <v>ERROR</v>
      </c>
      <c r="AA11" s="58" t="e">
        <f t="shared" ref="AA11:AA17" si="14">IF($D11="DoBPŠ",(ROUNDDOWN($J11*AB11,2)),(ROUNDDOWN($H11*AB11,2)))</f>
        <v>#VALUE!</v>
      </c>
      <c r="AB11" s="73" t="str">
        <f t="shared" ref="AB11:AB17" si="15">IF($D11="DoBPŠ",(IF($H11&lt;=$AO$10,0%,$AN$10)),(IF($D11="DoPČ-N",$AN$10,(IF($D11="DoVP-N",$AN$10,(IF($D11="DoPČ",$AN$10,(IF($D11="DoVP",$AN$10,"ERROR")))))))))</f>
        <v>ERROR</v>
      </c>
      <c r="AC11" s="79"/>
      <c r="AD11" s="82" t="e">
        <f>ROUNDDOWN(H11+S11+Q11+AA11+U11+K11+M11+O11+W11+Y11,2)</f>
        <v>#VALUE!</v>
      </c>
      <c r="AE11" s="61"/>
      <c r="AF11" s="37" t="s">
        <v>55</v>
      </c>
    </row>
    <row r="12" spans="1:41" s="4" customFormat="1" ht="25.5" x14ac:dyDescent="0.2">
      <c r="A12" s="10" t="s">
        <v>5</v>
      </c>
      <c r="B12" s="118"/>
      <c r="C12" s="118"/>
      <c r="D12" s="12"/>
      <c r="E12" s="15"/>
      <c r="F12" s="46"/>
      <c r="G12" s="47"/>
      <c r="H12" s="3">
        <f t="shared" si="0"/>
        <v>0</v>
      </c>
      <c r="I12" s="3"/>
      <c r="J12" s="48" t="str">
        <f t="shared" si="1"/>
        <v>-</v>
      </c>
      <c r="K12" s="49">
        <f t="shared" ref="K12:K20" si="16">IF(F12=621,IF($D12="DoBPŠ",(ROUNDDOWN($J12*L12,2)),(ROUNDDOWN($H12*L12,2))),0)</f>
        <v>0</v>
      </c>
      <c r="L12" s="24" t="str">
        <f t="shared" si="2"/>
        <v>ERROR</v>
      </c>
      <c r="M12" s="3">
        <f t="shared" ref="M12:M20" si="17">IF(F12=623,IF($D12="DoBPŠ",(ROUNDDOWN($J12*N12,2)),(ROUNDDOWN($H12*N12,2))),0)</f>
        <v>0</v>
      </c>
      <c r="N12" s="24" t="str">
        <f t="shared" si="3"/>
        <v>ERROR</v>
      </c>
      <c r="O12" s="3" t="e">
        <f t="shared" si="4"/>
        <v>#VALUE!</v>
      </c>
      <c r="P12" s="24" t="str">
        <f t="shared" si="5"/>
        <v>ERROR</v>
      </c>
      <c r="Q12" s="3" t="e">
        <f t="shared" si="6"/>
        <v>#VALUE!</v>
      </c>
      <c r="R12" s="24" t="str">
        <f t="shared" si="7"/>
        <v>ERROR</v>
      </c>
      <c r="S12" s="3">
        <f t="shared" si="8"/>
        <v>0</v>
      </c>
      <c r="T12" s="17">
        <f t="shared" si="9"/>
        <v>8.0000000000000002E-3</v>
      </c>
      <c r="U12" s="3" t="e">
        <f t="shared" si="10"/>
        <v>#VALUE!</v>
      </c>
      <c r="V12" s="24" t="str">
        <f t="shared" si="11"/>
        <v>ERROR</v>
      </c>
      <c r="W12" s="3" t="e">
        <f t="shared" si="12"/>
        <v>#VALUE!</v>
      </c>
      <c r="X12" s="24" t="str">
        <f t="shared" si="13"/>
        <v>ERROR</v>
      </c>
      <c r="Y12" s="3" t="e">
        <f t="shared" ref="Y12:Y20" si="18">IF($D12="DoBPŠ",(ROUNDDOWN($J12*Z12,2)),(ROUNDDOWN($H12*Z12,2)))</f>
        <v>#VALUE!</v>
      </c>
      <c r="Z12" s="24" t="str">
        <f t="shared" ref="Z12:Z20" si="19">IF($D12="DoBPŠ",(IF($H12&lt;=$AO$10,0%,0%)),(IF($D12="DoPČ-N",0%,(IF($D12="DoVP-N",0%,(IF($D12="DoPČ",$AM$10,(IF($D12="DoVP",$AM$10,"ERROR")))))))))</f>
        <v>ERROR</v>
      </c>
      <c r="AA12" s="3" t="e">
        <f t="shared" si="14"/>
        <v>#VALUE!</v>
      </c>
      <c r="AB12" s="50" t="str">
        <f t="shared" si="15"/>
        <v>ERROR</v>
      </c>
      <c r="AC12" s="80"/>
      <c r="AD12" s="83" t="e">
        <f t="shared" ref="AD12:AD20" si="20">ROUNDDOWN(H12+S12+Q12+AA12+U12+K12+M12+O12+W12+Y12,2)</f>
        <v>#VALUE!</v>
      </c>
      <c r="AE12" s="11"/>
      <c r="AF12" s="37" t="s">
        <v>44</v>
      </c>
    </row>
    <row r="13" spans="1:41" s="4" customFormat="1" ht="25.5" x14ac:dyDescent="0.2">
      <c r="A13" s="10" t="s">
        <v>6</v>
      </c>
      <c r="B13" s="118"/>
      <c r="C13" s="118"/>
      <c r="D13" s="12"/>
      <c r="E13" s="15"/>
      <c r="F13" s="46"/>
      <c r="G13" s="47"/>
      <c r="H13" s="3">
        <f t="shared" si="0"/>
        <v>0</v>
      </c>
      <c r="I13" s="3"/>
      <c r="J13" s="48" t="str">
        <f t="shared" si="1"/>
        <v>-</v>
      </c>
      <c r="K13" s="49">
        <f t="shared" si="16"/>
        <v>0</v>
      </c>
      <c r="L13" s="24" t="str">
        <f t="shared" si="2"/>
        <v>ERROR</v>
      </c>
      <c r="M13" s="3">
        <f t="shared" si="17"/>
        <v>0</v>
      </c>
      <c r="N13" s="24" t="str">
        <f t="shared" si="3"/>
        <v>ERROR</v>
      </c>
      <c r="O13" s="3" t="e">
        <f t="shared" si="4"/>
        <v>#VALUE!</v>
      </c>
      <c r="P13" s="24" t="str">
        <f t="shared" si="5"/>
        <v>ERROR</v>
      </c>
      <c r="Q13" s="3" t="e">
        <f t="shared" si="6"/>
        <v>#VALUE!</v>
      </c>
      <c r="R13" s="24" t="str">
        <f t="shared" si="7"/>
        <v>ERROR</v>
      </c>
      <c r="S13" s="3">
        <f t="shared" si="8"/>
        <v>0</v>
      </c>
      <c r="T13" s="17">
        <f t="shared" si="9"/>
        <v>8.0000000000000002E-3</v>
      </c>
      <c r="U13" s="3" t="e">
        <f t="shared" si="10"/>
        <v>#VALUE!</v>
      </c>
      <c r="V13" s="24" t="str">
        <f t="shared" si="11"/>
        <v>ERROR</v>
      </c>
      <c r="W13" s="3" t="e">
        <f t="shared" si="12"/>
        <v>#VALUE!</v>
      </c>
      <c r="X13" s="24" t="str">
        <f t="shared" si="13"/>
        <v>ERROR</v>
      </c>
      <c r="Y13" s="3" t="e">
        <f t="shared" si="18"/>
        <v>#VALUE!</v>
      </c>
      <c r="Z13" s="24" t="str">
        <f t="shared" si="19"/>
        <v>ERROR</v>
      </c>
      <c r="AA13" s="3" t="e">
        <f t="shared" si="14"/>
        <v>#VALUE!</v>
      </c>
      <c r="AB13" s="50" t="str">
        <f t="shared" si="15"/>
        <v>ERROR</v>
      </c>
      <c r="AC13" s="80"/>
      <c r="AD13" s="83" t="e">
        <f t="shared" si="20"/>
        <v>#VALUE!</v>
      </c>
      <c r="AE13" s="11"/>
      <c r="AF13" s="37" t="s">
        <v>20</v>
      </c>
    </row>
    <row r="14" spans="1:41" s="4" customFormat="1" ht="25.5" x14ac:dyDescent="0.2">
      <c r="A14" s="10" t="s">
        <v>7</v>
      </c>
      <c r="B14" s="118"/>
      <c r="C14" s="118"/>
      <c r="D14" s="12"/>
      <c r="E14" s="15"/>
      <c r="F14" s="46"/>
      <c r="G14" s="47"/>
      <c r="H14" s="3">
        <f t="shared" si="0"/>
        <v>0</v>
      </c>
      <c r="I14" s="3"/>
      <c r="J14" s="48" t="str">
        <f t="shared" si="1"/>
        <v>-</v>
      </c>
      <c r="K14" s="49">
        <f t="shared" si="16"/>
        <v>0</v>
      </c>
      <c r="L14" s="24" t="str">
        <f t="shared" si="2"/>
        <v>ERROR</v>
      </c>
      <c r="M14" s="3">
        <f t="shared" si="17"/>
        <v>0</v>
      </c>
      <c r="N14" s="24" t="str">
        <f t="shared" si="3"/>
        <v>ERROR</v>
      </c>
      <c r="O14" s="3" t="e">
        <f t="shared" si="4"/>
        <v>#VALUE!</v>
      </c>
      <c r="P14" s="24" t="str">
        <f t="shared" si="5"/>
        <v>ERROR</v>
      </c>
      <c r="Q14" s="3" t="e">
        <f t="shared" si="6"/>
        <v>#VALUE!</v>
      </c>
      <c r="R14" s="24" t="str">
        <f t="shared" si="7"/>
        <v>ERROR</v>
      </c>
      <c r="S14" s="3">
        <f t="shared" si="8"/>
        <v>0</v>
      </c>
      <c r="T14" s="17">
        <f t="shared" si="9"/>
        <v>8.0000000000000002E-3</v>
      </c>
      <c r="U14" s="3" t="e">
        <f t="shared" si="10"/>
        <v>#VALUE!</v>
      </c>
      <c r="V14" s="24" t="str">
        <f t="shared" si="11"/>
        <v>ERROR</v>
      </c>
      <c r="W14" s="3" t="e">
        <f t="shared" si="12"/>
        <v>#VALUE!</v>
      </c>
      <c r="X14" s="24" t="str">
        <f t="shared" si="13"/>
        <v>ERROR</v>
      </c>
      <c r="Y14" s="3" t="e">
        <f t="shared" si="18"/>
        <v>#VALUE!</v>
      </c>
      <c r="Z14" s="24" t="str">
        <f t="shared" si="19"/>
        <v>ERROR</v>
      </c>
      <c r="AA14" s="3" t="e">
        <f t="shared" si="14"/>
        <v>#VALUE!</v>
      </c>
      <c r="AB14" s="50" t="str">
        <f t="shared" si="15"/>
        <v>ERROR</v>
      </c>
      <c r="AC14" s="80"/>
      <c r="AD14" s="83" t="e">
        <f t="shared" si="20"/>
        <v>#VALUE!</v>
      </c>
      <c r="AE14" s="11"/>
      <c r="AF14" s="37" t="s">
        <v>32</v>
      </c>
    </row>
    <row r="15" spans="1:41" s="4" customFormat="1" ht="25.5" x14ac:dyDescent="0.2">
      <c r="A15" s="10" t="s">
        <v>8</v>
      </c>
      <c r="B15" s="118"/>
      <c r="C15" s="118"/>
      <c r="D15" s="12"/>
      <c r="E15" s="15"/>
      <c r="F15" s="46"/>
      <c r="G15" s="47"/>
      <c r="H15" s="3">
        <f t="shared" si="0"/>
        <v>0</v>
      </c>
      <c r="I15" s="3"/>
      <c r="J15" s="48" t="str">
        <f t="shared" si="1"/>
        <v>-</v>
      </c>
      <c r="K15" s="49">
        <f t="shared" si="16"/>
        <v>0</v>
      </c>
      <c r="L15" s="24" t="str">
        <f t="shared" si="2"/>
        <v>ERROR</v>
      </c>
      <c r="M15" s="3">
        <f t="shared" si="17"/>
        <v>0</v>
      </c>
      <c r="N15" s="24" t="str">
        <f t="shared" si="3"/>
        <v>ERROR</v>
      </c>
      <c r="O15" s="3" t="e">
        <f t="shared" si="4"/>
        <v>#VALUE!</v>
      </c>
      <c r="P15" s="24" t="str">
        <f t="shared" si="5"/>
        <v>ERROR</v>
      </c>
      <c r="Q15" s="3" t="e">
        <f t="shared" si="6"/>
        <v>#VALUE!</v>
      </c>
      <c r="R15" s="24" t="str">
        <f t="shared" si="7"/>
        <v>ERROR</v>
      </c>
      <c r="S15" s="3">
        <f t="shared" si="8"/>
        <v>0</v>
      </c>
      <c r="T15" s="17">
        <f t="shared" si="9"/>
        <v>8.0000000000000002E-3</v>
      </c>
      <c r="U15" s="3" t="e">
        <f t="shared" si="10"/>
        <v>#VALUE!</v>
      </c>
      <c r="V15" s="24" t="str">
        <f t="shared" si="11"/>
        <v>ERROR</v>
      </c>
      <c r="W15" s="3" t="e">
        <f t="shared" si="12"/>
        <v>#VALUE!</v>
      </c>
      <c r="X15" s="24" t="str">
        <f t="shared" si="13"/>
        <v>ERROR</v>
      </c>
      <c r="Y15" s="3" t="e">
        <f t="shared" si="18"/>
        <v>#VALUE!</v>
      </c>
      <c r="Z15" s="24" t="str">
        <f t="shared" si="19"/>
        <v>ERROR</v>
      </c>
      <c r="AA15" s="3" t="e">
        <f t="shared" si="14"/>
        <v>#VALUE!</v>
      </c>
      <c r="AB15" s="50" t="str">
        <f t="shared" si="15"/>
        <v>ERROR</v>
      </c>
      <c r="AC15" s="80"/>
      <c r="AD15" s="83" t="e">
        <f t="shared" si="20"/>
        <v>#VALUE!</v>
      </c>
      <c r="AE15" s="11"/>
      <c r="AF15" s="37"/>
    </row>
    <row r="16" spans="1:41" s="4" customFormat="1" ht="25.5" x14ac:dyDescent="0.2">
      <c r="A16" s="10" t="s">
        <v>9</v>
      </c>
      <c r="B16" s="118"/>
      <c r="C16" s="118"/>
      <c r="D16" s="12"/>
      <c r="E16" s="15"/>
      <c r="F16" s="46"/>
      <c r="G16" s="47"/>
      <c r="H16" s="3">
        <f t="shared" si="0"/>
        <v>0</v>
      </c>
      <c r="I16" s="3"/>
      <c r="J16" s="48" t="str">
        <f t="shared" si="1"/>
        <v>-</v>
      </c>
      <c r="K16" s="49">
        <f t="shared" si="16"/>
        <v>0</v>
      </c>
      <c r="L16" s="24" t="str">
        <f t="shared" si="2"/>
        <v>ERROR</v>
      </c>
      <c r="M16" s="3">
        <f t="shared" si="17"/>
        <v>0</v>
      </c>
      <c r="N16" s="24" t="str">
        <f t="shared" si="3"/>
        <v>ERROR</v>
      </c>
      <c r="O16" s="3" t="e">
        <f t="shared" si="4"/>
        <v>#VALUE!</v>
      </c>
      <c r="P16" s="24" t="str">
        <f t="shared" si="5"/>
        <v>ERROR</v>
      </c>
      <c r="Q16" s="3" t="e">
        <f t="shared" si="6"/>
        <v>#VALUE!</v>
      </c>
      <c r="R16" s="24" t="str">
        <f t="shared" si="7"/>
        <v>ERROR</v>
      </c>
      <c r="S16" s="3">
        <f t="shared" si="8"/>
        <v>0</v>
      </c>
      <c r="T16" s="17">
        <f t="shared" si="9"/>
        <v>8.0000000000000002E-3</v>
      </c>
      <c r="U16" s="3" t="e">
        <f t="shared" si="10"/>
        <v>#VALUE!</v>
      </c>
      <c r="V16" s="24" t="str">
        <f t="shared" si="11"/>
        <v>ERROR</v>
      </c>
      <c r="W16" s="3" t="e">
        <f t="shared" si="12"/>
        <v>#VALUE!</v>
      </c>
      <c r="X16" s="24" t="str">
        <f t="shared" si="13"/>
        <v>ERROR</v>
      </c>
      <c r="Y16" s="3" t="e">
        <f t="shared" si="18"/>
        <v>#VALUE!</v>
      </c>
      <c r="Z16" s="24" t="str">
        <f t="shared" si="19"/>
        <v>ERROR</v>
      </c>
      <c r="AA16" s="3" t="e">
        <f t="shared" si="14"/>
        <v>#VALUE!</v>
      </c>
      <c r="AB16" s="50" t="str">
        <f t="shared" si="15"/>
        <v>ERROR</v>
      </c>
      <c r="AC16" s="80"/>
      <c r="AD16" s="83" t="e">
        <f t="shared" si="20"/>
        <v>#VALUE!</v>
      </c>
      <c r="AE16" s="11"/>
    </row>
    <row r="17" spans="1:32" s="4" customFormat="1" ht="25.5" x14ac:dyDescent="0.2">
      <c r="A17" s="10" t="s">
        <v>10</v>
      </c>
      <c r="B17" s="118"/>
      <c r="C17" s="118"/>
      <c r="D17" s="12"/>
      <c r="E17" s="15"/>
      <c r="F17" s="46"/>
      <c r="G17" s="47"/>
      <c r="H17" s="3">
        <f t="shared" si="0"/>
        <v>0</v>
      </c>
      <c r="I17" s="3"/>
      <c r="J17" s="48" t="str">
        <f t="shared" si="1"/>
        <v>-</v>
      </c>
      <c r="K17" s="49">
        <f t="shared" si="16"/>
        <v>0</v>
      </c>
      <c r="L17" s="24" t="str">
        <f t="shared" si="2"/>
        <v>ERROR</v>
      </c>
      <c r="M17" s="3">
        <f t="shared" si="17"/>
        <v>0</v>
      </c>
      <c r="N17" s="24" t="str">
        <f t="shared" si="3"/>
        <v>ERROR</v>
      </c>
      <c r="O17" s="3" t="e">
        <f t="shared" si="4"/>
        <v>#VALUE!</v>
      </c>
      <c r="P17" s="24" t="str">
        <f t="shared" si="5"/>
        <v>ERROR</v>
      </c>
      <c r="Q17" s="3" t="e">
        <f>IF($D17="DoBPŠ",(ROUNDDOWN($J17*R17,2)),(ROUNDDOWN($H17*R17,2)))</f>
        <v>#VALUE!</v>
      </c>
      <c r="R17" s="24" t="str">
        <f t="shared" si="7"/>
        <v>ERROR</v>
      </c>
      <c r="S17" s="3">
        <f t="shared" si="8"/>
        <v>0</v>
      </c>
      <c r="T17" s="17">
        <f t="shared" si="9"/>
        <v>8.0000000000000002E-3</v>
      </c>
      <c r="U17" s="3" t="e">
        <f t="shared" si="10"/>
        <v>#VALUE!</v>
      </c>
      <c r="V17" s="24" t="str">
        <f t="shared" si="11"/>
        <v>ERROR</v>
      </c>
      <c r="W17" s="3" t="e">
        <f t="shared" si="12"/>
        <v>#VALUE!</v>
      </c>
      <c r="X17" s="24" t="str">
        <f t="shared" si="13"/>
        <v>ERROR</v>
      </c>
      <c r="Y17" s="3" t="e">
        <f t="shared" si="18"/>
        <v>#VALUE!</v>
      </c>
      <c r="Z17" s="24" t="str">
        <f t="shared" si="19"/>
        <v>ERROR</v>
      </c>
      <c r="AA17" s="3" t="e">
        <f t="shared" si="14"/>
        <v>#VALUE!</v>
      </c>
      <c r="AB17" s="50" t="str">
        <f t="shared" si="15"/>
        <v>ERROR</v>
      </c>
      <c r="AC17" s="80"/>
      <c r="AD17" s="83" t="e">
        <f t="shared" si="20"/>
        <v>#VALUE!</v>
      </c>
      <c r="AE17" s="11"/>
      <c r="AF17" s="45"/>
    </row>
    <row r="18" spans="1:32" s="4" customFormat="1" ht="25.5" customHeight="1" x14ac:dyDescent="0.2">
      <c r="A18" s="10" t="s">
        <v>11</v>
      </c>
      <c r="B18" s="118"/>
      <c r="C18" s="118"/>
      <c r="D18" s="12"/>
      <c r="E18" s="15"/>
      <c r="F18" s="46"/>
      <c r="G18" s="47"/>
      <c r="H18" s="3">
        <f t="shared" si="0"/>
        <v>0</v>
      </c>
      <c r="I18" s="3"/>
      <c r="J18" s="48" t="str">
        <f t="shared" si="1"/>
        <v>-</v>
      </c>
      <c r="K18" s="49">
        <f t="shared" si="16"/>
        <v>0</v>
      </c>
      <c r="L18" s="24" t="str">
        <f t="shared" ref="L18:L19" si="21">IF($D18="DoBPŠ",(IF($H18&lt;=$AO$10,0%,0%)),(IF($D18="DoPČ-N",$AG$10,(IF($D18="DoVP-N",$AG$10,(IF($D18="DoPČ",$AG$10,(IF($D18="DoVP",$AG$10,"ERROR")))))))))</f>
        <v>ERROR</v>
      </c>
      <c r="M18" s="3">
        <f t="shared" si="17"/>
        <v>0</v>
      </c>
      <c r="N18" s="24" t="str">
        <f t="shared" ref="N18:N19" si="22">IF($D18="DoBPŠ",(IF($H18&lt;=$AO$10,0%,0%)),(IF($D18="DoPČ-N",$AG$10,(IF($D18="DoVP-N",$AG$10,(IF($D18="DoPČ",$AG$10,(IF($D18="DoVP",$AG$10,"ERROR")))))))))</f>
        <v>ERROR</v>
      </c>
      <c r="O18" s="3" t="e">
        <f t="shared" ref="O18:O19" si="23">IF($D18="DoBPŠ",(ROUNDDOWN($J18*P18,2)),(ROUNDDOWN($H18*P18,2)))</f>
        <v>#VALUE!</v>
      </c>
      <c r="P18" s="24" t="str">
        <f t="shared" ref="P18:P19" si="24">IF($D18="DoBPŠ",(IF($H18&lt;=$AO$10,0%,0%)),(IF($D18="DoPČ-N",0%,(IF($D18="DoVP-N",0%,(IF($D18="DoPČ",$AH$10,(IF($D18="DoVP",$AH$10,"ERROR")))))))))</f>
        <v>ERROR</v>
      </c>
      <c r="Q18" s="3" t="e">
        <f t="shared" ref="Q18:Q19" si="25">IF($D18="DoBPŠ",(ROUNDDOWN($J18*R18,2)),(ROUNDDOWN($H18*R18,2)))</f>
        <v>#VALUE!</v>
      </c>
      <c r="R18" s="24" t="str">
        <f t="shared" ref="R18:R19" si="26">IF($D18="DoBPŠ",(IF($H18&lt;=$AO$10,0%,$AI$10)),(IF($D18="DoPČ-N",$AI$10,(IF($D18="DoVP-N",$AI$10,(IF($D18="DoPČ",$AI$10,(IF($D18="DoVP",$AI$10,"ERROR")))))))))</f>
        <v>ERROR</v>
      </c>
      <c r="S18" s="3">
        <f t="shared" ref="S18:S19" si="27">ROUNDDOWN(H18*T18,2)</f>
        <v>0</v>
      </c>
      <c r="T18" s="17">
        <f t="shared" ref="T18:T19" si="28">$AJ$10</f>
        <v>8.0000000000000002E-3</v>
      </c>
      <c r="U18" s="3" t="e">
        <f t="shared" si="10"/>
        <v>#VALUE!</v>
      </c>
      <c r="V18" s="24" t="str">
        <f t="shared" ref="V18:V19" si="29">IF($D18="DoBPŠ",(IF($H18&lt;=$AO$10,0%,$AK$10)),(IF($D18="DoPČ-N",$AK$10,(IF($D18="DoVP-N",$AK$10,(IF($D18="DoPČ",$AK$10,(IF($D18="DoVP",$AK$10,"ERROR")))))))))</f>
        <v>ERROR</v>
      </c>
      <c r="W18" s="3" t="e">
        <f t="shared" ref="W18:W19" si="30">IF($D18="DoBPŠ",(ROUNDDOWN($J18*X18,2)),(ROUNDDOWN($H18*X18,2)))</f>
        <v>#VALUE!</v>
      </c>
      <c r="X18" s="24" t="str">
        <f t="shared" ref="X18:X19" si="31">IF($D18="DoBPŠ",(IF($H18&lt;=$AO$10,0%,0%)),(IF($D18="DoPČ-N",0%,(IF($D18="DoVP-N",0%,(IF($D18="DoPČ",$AL$10,(IF($D18="DoVP",$AL$10,"ERROR")))))))))</f>
        <v>ERROR</v>
      </c>
      <c r="Y18" s="3" t="e">
        <f t="shared" si="18"/>
        <v>#VALUE!</v>
      </c>
      <c r="Z18" s="24" t="str">
        <f t="shared" si="19"/>
        <v>ERROR</v>
      </c>
      <c r="AA18" s="3" t="e">
        <f t="shared" ref="AA18:AA19" si="32">IF($D18="DoBPŠ",(ROUNDDOWN($J18*AB18,2)),(ROUNDDOWN($H18*AB18,2)))</f>
        <v>#VALUE!</v>
      </c>
      <c r="AB18" s="50" t="str">
        <f t="shared" ref="AB18:AB19" si="33">IF($D18="DoBPŠ",(IF($H18&lt;=$AO$10,0%,$AN$10)),(IF($D18="DoPČ-N",$AN$10,(IF($D18="DoVP-N",$AN$10,(IF($D18="DoPČ",$AN$10,(IF($D18="DoVP",$AN$10,"ERROR")))))))))</f>
        <v>ERROR</v>
      </c>
      <c r="AC18" s="80"/>
      <c r="AD18" s="83" t="e">
        <f t="shared" si="20"/>
        <v>#VALUE!</v>
      </c>
      <c r="AE18" s="11"/>
      <c r="AF18" s="45"/>
    </row>
    <row r="19" spans="1:32" s="4" customFormat="1" ht="25.5" customHeight="1" x14ac:dyDescent="0.2">
      <c r="A19" s="10" t="s">
        <v>82</v>
      </c>
      <c r="B19" s="118"/>
      <c r="C19" s="118"/>
      <c r="D19" s="12"/>
      <c r="E19" s="15"/>
      <c r="F19" s="46"/>
      <c r="G19" s="47"/>
      <c r="H19" s="3">
        <f t="shared" si="0"/>
        <v>0</v>
      </c>
      <c r="I19" s="3"/>
      <c r="J19" s="48" t="str">
        <f t="shared" si="1"/>
        <v>-</v>
      </c>
      <c r="K19" s="49">
        <f t="shared" si="16"/>
        <v>0</v>
      </c>
      <c r="L19" s="24" t="str">
        <f t="shared" si="21"/>
        <v>ERROR</v>
      </c>
      <c r="M19" s="3">
        <f t="shared" si="17"/>
        <v>0</v>
      </c>
      <c r="N19" s="24" t="str">
        <f t="shared" si="22"/>
        <v>ERROR</v>
      </c>
      <c r="O19" s="3" t="e">
        <f t="shared" si="23"/>
        <v>#VALUE!</v>
      </c>
      <c r="P19" s="24" t="str">
        <f t="shared" si="24"/>
        <v>ERROR</v>
      </c>
      <c r="Q19" s="3" t="e">
        <f t="shared" si="25"/>
        <v>#VALUE!</v>
      </c>
      <c r="R19" s="24" t="str">
        <f t="shared" si="26"/>
        <v>ERROR</v>
      </c>
      <c r="S19" s="3">
        <f t="shared" si="27"/>
        <v>0</v>
      </c>
      <c r="T19" s="17">
        <f t="shared" si="28"/>
        <v>8.0000000000000002E-3</v>
      </c>
      <c r="U19" s="3" t="e">
        <f t="shared" si="10"/>
        <v>#VALUE!</v>
      </c>
      <c r="V19" s="24" t="str">
        <f t="shared" si="29"/>
        <v>ERROR</v>
      </c>
      <c r="W19" s="3" t="e">
        <f t="shared" si="30"/>
        <v>#VALUE!</v>
      </c>
      <c r="X19" s="24" t="str">
        <f t="shared" si="31"/>
        <v>ERROR</v>
      </c>
      <c r="Y19" s="3" t="e">
        <f t="shared" si="18"/>
        <v>#VALUE!</v>
      </c>
      <c r="Z19" s="24" t="str">
        <f t="shared" si="19"/>
        <v>ERROR</v>
      </c>
      <c r="AA19" s="3" t="e">
        <f t="shared" si="32"/>
        <v>#VALUE!</v>
      </c>
      <c r="AB19" s="50" t="str">
        <f t="shared" si="33"/>
        <v>ERROR</v>
      </c>
      <c r="AC19" s="80"/>
      <c r="AD19" s="83" t="e">
        <f t="shared" si="20"/>
        <v>#VALUE!</v>
      </c>
      <c r="AE19" s="11"/>
      <c r="AF19" s="45"/>
    </row>
    <row r="20" spans="1:32" s="4" customFormat="1" ht="25.5" x14ac:dyDescent="0.2">
      <c r="A20" s="10" t="s">
        <v>83</v>
      </c>
      <c r="B20" s="118"/>
      <c r="C20" s="118"/>
      <c r="D20" s="12"/>
      <c r="E20" s="15"/>
      <c r="F20" s="46"/>
      <c r="G20" s="47"/>
      <c r="H20" s="3">
        <f t="shared" si="0"/>
        <v>0</v>
      </c>
      <c r="I20" s="3"/>
      <c r="J20" s="48" t="str">
        <f t="shared" si="1"/>
        <v>-</v>
      </c>
      <c r="K20" s="49">
        <f t="shared" si="16"/>
        <v>0</v>
      </c>
      <c r="L20" s="24" t="str">
        <f>IF($D20="DoBPŠ",(IF($H20&lt;=$AO$10,0%,0%)),(IF($D20="DoPČ-N",$AG$10,(IF($D20="DoVP-N",$AG$10,(IF($D20="DoPČ",$AG$10,(IF($D20="DoVP",$AG$10,"ERROR")))))))))</f>
        <v>ERROR</v>
      </c>
      <c r="M20" s="3">
        <f t="shared" si="17"/>
        <v>0</v>
      </c>
      <c r="N20" s="24" t="str">
        <f>IF($D20="DoBPŠ",(IF($H20&lt;=$AO$10,0%,0%)),(IF($D20="DoPČ-N",$AG$10,(IF($D20="DoVP-N",$AG$10,(IF($D20="DoPČ",$AG$10,(IF($D20="DoVP",$AG$10,"ERROR")))))))))</f>
        <v>ERROR</v>
      </c>
      <c r="O20" s="3" t="e">
        <f>IF($D20="DoBPŠ",(ROUNDDOWN($J20*P20,2)),(ROUNDDOWN($H20*P20,2)))</f>
        <v>#VALUE!</v>
      </c>
      <c r="P20" s="24" t="str">
        <f>IF($D20="DoBPŠ",(IF($H20&lt;=$AO$10,0%,0%)),(IF($D20="DoPČ-N",0%,(IF($D20="DoVP-N",0%,(IF($D20="DoPČ",$AH$10,(IF($D20="DoVP",$AH$10,"ERROR")))))))))</f>
        <v>ERROR</v>
      </c>
      <c r="Q20" s="3" t="e">
        <f>IF($D20="DoBPŠ",(ROUNDDOWN($J20*R20,2)),(ROUNDDOWN($H20*R20,2)))</f>
        <v>#VALUE!</v>
      </c>
      <c r="R20" s="24" t="str">
        <f>IF($D20="DoBPŠ",(IF($H20&lt;=$AO$10,0%,$AI$10)),(IF($D20="DoPČ-N",$AI$10,(IF($D20="DoVP-N",$AI$10,(IF($D20="DoPČ",$AI$10,(IF($D20="DoVP",$AI$10,"ERROR")))))))))</f>
        <v>ERROR</v>
      </c>
      <c r="S20" s="3">
        <f>ROUNDDOWN(H20*T20,2)</f>
        <v>0</v>
      </c>
      <c r="T20" s="17">
        <f>$AJ$10</f>
        <v>8.0000000000000002E-3</v>
      </c>
      <c r="U20" s="3" t="e">
        <f t="shared" si="10"/>
        <v>#VALUE!</v>
      </c>
      <c r="V20" s="24" t="str">
        <f>IF($D20="DoBPŠ",(IF($H20&lt;=$AO$10,0%,$AK$10)),(IF($D20="DoPČ-N",$AK$10,(IF($D20="DoVP-N",$AK$10,(IF($D20="DoPČ",$AK$10,(IF($D20="DoVP",$AK$10,"ERROR")))))))))</f>
        <v>ERROR</v>
      </c>
      <c r="W20" s="3" t="e">
        <f>IF($D20="DoBPŠ",(ROUNDDOWN($J20*X20,2)),(ROUNDDOWN($H20*X20,2)))</f>
        <v>#VALUE!</v>
      </c>
      <c r="X20" s="24" t="str">
        <f>IF($D20="DoBPŠ",(IF($H20&lt;=$AO$10,0%,0%)),(IF($D20="DoPČ-N",0%,(IF($D20="DoVP-N",0%,(IF($D20="DoPČ",$AL$10,(IF($D20="DoVP",$AL$10,"ERROR")))))))))</f>
        <v>ERROR</v>
      </c>
      <c r="Y20" s="3" t="e">
        <f t="shared" si="18"/>
        <v>#VALUE!</v>
      </c>
      <c r="Z20" s="24" t="str">
        <f t="shared" si="19"/>
        <v>ERROR</v>
      </c>
      <c r="AA20" s="3" t="e">
        <f>IF($D20="DoBPŠ",(ROUNDDOWN($J20*AB20,2)),(ROUNDDOWN($H20*AB20,2)))</f>
        <v>#VALUE!</v>
      </c>
      <c r="AB20" s="50" t="str">
        <f>IF($D20="DoBPŠ",(IF($H20&lt;=$AO$10,0%,$AN$10)),(IF($D20="DoPČ-N",$AN$10,(IF($D20="DoVP-N",$AN$10,(IF($D20="DoPČ",$AN$10,(IF($D20="DoVP",$AN$10,"ERROR")))))))))</f>
        <v>ERROR</v>
      </c>
      <c r="AC20" s="80"/>
      <c r="AD20" s="83" t="e">
        <f t="shared" si="20"/>
        <v>#VALUE!</v>
      </c>
      <c r="AE20" s="11"/>
    </row>
    <row r="21" spans="1:32" ht="16.5" customHeight="1" thickBot="1" x14ac:dyDescent="0.25">
      <c r="A21" s="102" t="s">
        <v>40</v>
      </c>
      <c r="B21" s="103"/>
      <c r="C21" s="103"/>
      <c r="D21" s="103"/>
      <c r="E21" s="103"/>
      <c r="F21" s="66"/>
      <c r="G21" s="70">
        <f>SUM(G11:G20)</f>
        <v>0</v>
      </c>
      <c r="H21" s="62">
        <f>SUM(H11:H20)</f>
        <v>0</v>
      </c>
      <c r="I21" s="62"/>
      <c r="J21" s="71"/>
      <c r="K21" s="70">
        <f>SUM(K11:K20)</f>
        <v>0</v>
      </c>
      <c r="L21" s="62"/>
      <c r="M21" s="62">
        <f>SUM(M11:M20)</f>
        <v>0</v>
      </c>
      <c r="N21" s="62"/>
      <c r="O21" s="62" t="e">
        <f>SUM(O11:O20)</f>
        <v>#VALUE!</v>
      </c>
      <c r="P21" s="62"/>
      <c r="Q21" s="62" t="e">
        <f>SUM(Q11:Q20)</f>
        <v>#VALUE!</v>
      </c>
      <c r="R21" s="62"/>
      <c r="S21" s="62">
        <f>SUM(S11:S20)</f>
        <v>0</v>
      </c>
      <c r="T21" s="63"/>
      <c r="U21" s="62" t="e">
        <f>SUM(U11:U20)</f>
        <v>#VALUE!</v>
      </c>
      <c r="V21" s="62"/>
      <c r="W21" s="62" t="e">
        <f>SUM(W11:W20)</f>
        <v>#VALUE!</v>
      </c>
      <c r="X21" s="62"/>
      <c r="Y21" s="62" t="e">
        <f>SUM(Y11:Y20)</f>
        <v>#VALUE!</v>
      </c>
      <c r="Z21" s="62"/>
      <c r="AA21" s="62" t="e">
        <f>SUM(AA11:AA20)</f>
        <v>#VALUE!</v>
      </c>
      <c r="AB21" s="71"/>
      <c r="AC21" s="81">
        <f>SUM(AC11:AC20)</f>
        <v>0</v>
      </c>
      <c r="AD21" s="67" t="e">
        <f>SUM(H21+S21+Q21+AA21+U21+K21+M21+O21+W21)</f>
        <v>#VALUE!</v>
      </c>
      <c r="AE21" s="64"/>
    </row>
    <row r="22" spans="1:32" ht="13.5" thickBot="1" x14ac:dyDescent="0.25"/>
    <row r="23" spans="1:32" s="4" customFormat="1" ht="19.5" customHeight="1" x14ac:dyDescent="0.2">
      <c r="A23" s="109" t="s">
        <v>41</v>
      </c>
      <c r="B23" s="110"/>
      <c r="C23" s="110"/>
      <c r="D23" s="110"/>
      <c r="E23" s="110"/>
      <c r="F23" s="110"/>
      <c r="G23" s="110"/>
      <c r="H23" s="110"/>
      <c r="I23" s="110"/>
      <c r="J23" s="110"/>
      <c r="K23" s="110"/>
      <c r="L23" s="110"/>
      <c r="M23" s="110"/>
      <c r="N23" s="110"/>
      <c r="O23" s="110"/>
      <c r="P23" s="110"/>
      <c r="Q23" s="110"/>
      <c r="R23" s="110"/>
      <c r="S23" s="110"/>
      <c r="T23" s="110"/>
      <c r="U23" s="110"/>
      <c r="V23" s="110"/>
      <c r="W23" s="110"/>
      <c r="X23" s="110"/>
      <c r="Y23" s="110"/>
      <c r="Z23" s="110"/>
      <c r="AA23" s="110"/>
      <c r="AB23" s="110"/>
      <c r="AC23" s="110"/>
      <c r="AD23" s="110"/>
      <c r="AE23" s="111"/>
    </row>
    <row r="24" spans="1:32" s="18" customFormat="1" ht="26.25" customHeight="1" x14ac:dyDescent="0.2">
      <c r="A24" s="10" t="s">
        <v>4</v>
      </c>
      <c r="B24" s="104" t="s">
        <v>37</v>
      </c>
      <c r="C24" s="104"/>
      <c r="D24" s="104"/>
      <c r="E24" s="104"/>
      <c r="F24" s="105"/>
      <c r="G24" s="105"/>
      <c r="H24" s="105"/>
      <c r="I24" s="105"/>
      <c r="J24" s="54" t="s">
        <v>5</v>
      </c>
      <c r="K24" s="104" t="s">
        <v>38</v>
      </c>
      <c r="L24" s="104"/>
      <c r="M24" s="104"/>
      <c r="N24" s="104"/>
      <c r="O24" s="104"/>
      <c r="P24" s="104"/>
      <c r="Q24" s="104"/>
      <c r="R24" s="104"/>
      <c r="S24" s="105"/>
      <c r="T24" s="105"/>
      <c r="U24" s="105"/>
      <c r="V24" s="105"/>
      <c r="W24" s="105"/>
      <c r="X24" s="105"/>
      <c r="Y24" s="105"/>
      <c r="Z24" s="105"/>
      <c r="AA24" s="105"/>
      <c r="AB24" s="105"/>
      <c r="AC24" s="105"/>
      <c r="AD24" s="105"/>
      <c r="AE24" s="112"/>
    </row>
    <row r="25" spans="1:32" s="4" customFormat="1" ht="16.5" customHeight="1" x14ac:dyDescent="0.2">
      <c r="A25" s="10" t="s">
        <v>6</v>
      </c>
      <c r="B25" s="113" t="s">
        <v>43</v>
      </c>
      <c r="C25" s="113"/>
      <c r="D25" s="113"/>
      <c r="E25" s="113"/>
      <c r="F25" s="113"/>
      <c r="G25" s="113"/>
      <c r="H25" s="113"/>
      <c r="I25" s="113"/>
      <c r="J25" s="113"/>
      <c r="K25" s="113"/>
      <c r="L25" s="113"/>
      <c r="M25" s="113"/>
      <c r="N25" s="113"/>
      <c r="O25" s="113"/>
      <c r="P25" s="113"/>
      <c r="Q25" s="113"/>
      <c r="R25" s="113"/>
      <c r="S25" s="113"/>
      <c r="T25" s="113"/>
      <c r="U25" s="113"/>
      <c r="V25" s="113"/>
      <c r="W25" s="113"/>
      <c r="X25" s="113"/>
      <c r="Y25" s="113"/>
      <c r="Z25" s="113"/>
      <c r="AA25" s="113"/>
      <c r="AB25" s="113"/>
      <c r="AC25" s="113"/>
      <c r="AD25" s="113"/>
      <c r="AE25" s="114"/>
    </row>
    <row r="26" spans="1:32" s="4" customFormat="1" ht="16.5" customHeight="1" x14ac:dyDescent="0.2">
      <c r="A26" s="106"/>
      <c r="B26" s="108" t="s">
        <v>24</v>
      </c>
      <c r="C26" s="108"/>
      <c r="D26" s="108"/>
      <c r="E26" s="108"/>
      <c r="F26" s="108"/>
      <c r="G26" s="108"/>
      <c r="H26" s="108"/>
      <c r="I26" s="108"/>
      <c r="J26" s="117" t="s">
        <v>42</v>
      </c>
      <c r="K26" s="117"/>
      <c r="L26" s="117"/>
      <c r="M26" s="117"/>
      <c r="N26" s="117"/>
      <c r="O26" s="117"/>
      <c r="P26" s="117"/>
      <c r="Q26" s="117"/>
      <c r="R26" s="117"/>
      <c r="S26" s="115"/>
      <c r="T26" s="115"/>
      <c r="U26" s="115"/>
      <c r="V26" s="115"/>
      <c r="W26" s="115"/>
      <c r="X26" s="115"/>
      <c r="Y26" s="115"/>
      <c r="Z26" s="115"/>
      <c r="AA26" s="115"/>
      <c r="AB26" s="115"/>
      <c r="AC26" s="115"/>
      <c r="AD26" s="115"/>
      <c r="AE26" s="116"/>
    </row>
    <row r="27" spans="1:32" s="4" customFormat="1" ht="22.5" customHeight="1" x14ac:dyDescent="0.2">
      <c r="A27" s="106"/>
      <c r="B27" s="108" t="s">
        <v>25</v>
      </c>
      <c r="C27" s="108"/>
      <c r="D27" s="108"/>
      <c r="E27" s="108"/>
      <c r="F27" s="108"/>
      <c r="G27" s="108"/>
      <c r="H27" s="108"/>
      <c r="I27" s="108"/>
      <c r="J27" s="117"/>
      <c r="K27" s="117"/>
      <c r="L27" s="117"/>
      <c r="M27" s="117"/>
      <c r="N27" s="117"/>
      <c r="O27" s="117"/>
      <c r="P27" s="117"/>
      <c r="Q27" s="117"/>
      <c r="R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6"/>
    </row>
    <row r="28" spans="1:32" s="4" customFormat="1" ht="16.5" customHeight="1" thickBot="1" x14ac:dyDescent="0.25">
      <c r="A28" s="107"/>
      <c r="B28" s="177" t="s">
        <v>26</v>
      </c>
      <c r="C28" s="177"/>
      <c r="D28" s="177"/>
      <c r="E28" s="177"/>
      <c r="F28" s="177"/>
      <c r="G28" s="177"/>
      <c r="H28" s="177"/>
      <c r="I28" s="177"/>
      <c r="J28" s="177" t="s">
        <v>14</v>
      </c>
      <c r="K28" s="177"/>
      <c r="L28" s="177"/>
      <c r="M28" s="177"/>
      <c r="N28" s="177"/>
      <c r="O28" s="177"/>
      <c r="P28" s="177"/>
      <c r="Q28" s="177"/>
      <c r="R28" s="177"/>
      <c r="S28" s="181"/>
      <c r="T28" s="181"/>
      <c r="U28" s="181"/>
      <c r="V28" s="181"/>
      <c r="W28" s="181"/>
      <c r="X28" s="181"/>
      <c r="Y28" s="181"/>
      <c r="Z28" s="181"/>
      <c r="AA28" s="181"/>
      <c r="AB28" s="181"/>
      <c r="AC28" s="181"/>
      <c r="AD28" s="181"/>
      <c r="AE28" s="182"/>
    </row>
    <row r="29" spans="1:32" s="4" customFormat="1" ht="6.75" customHeight="1" x14ac:dyDescent="0.2">
      <c r="A29" s="5"/>
      <c r="B29" s="6"/>
      <c r="C29" s="6"/>
      <c r="D29" s="6"/>
      <c r="E29" s="6"/>
      <c r="F29" s="6"/>
      <c r="G29" s="8"/>
      <c r="H29" s="8"/>
      <c r="I29" s="8"/>
      <c r="J29" s="7"/>
      <c r="K29" s="13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9"/>
    </row>
    <row r="30" spans="1:32" ht="12.75" customHeight="1" thickBot="1" x14ac:dyDescent="0.25">
      <c r="A30" s="85"/>
      <c r="B30" s="85"/>
      <c r="C30" s="85"/>
      <c r="D30" s="85"/>
      <c r="E30" s="85"/>
      <c r="F30" s="85"/>
      <c r="G30" s="85"/>
      <c r="H30" s="85"/>
      <c r="I30" s="85"/>
      <c r="J30" s="85"/>
      <c r="K30" s="85"/>
      <c r="L30" s="85"/>
      <c r="M30" s="85"/>
      <c r="N30" s="85"/>
      <c r="O30" s="85"/>
      <c r="P30" s="85"/>
      <c r="Q30" s="85"/>
      <c r="R30" s="86"/>
      <c r="S30" s="86"/>
      <c r="T30" s="86"/>
      <c r="U30" s="86"/>
      <c r="V30" s="86"/>
      <c r="W30" s="86"/>
      <c r="X30" s="86"/>
      <c r="Y30" s="86"/>
      <c r="Z30" s="86"/>
      <c r="AA30" s="86"/>
      <c r="AB30" s="76"/>
      <c r="AC30" s="76"/>
    </row>
    <row r="31" spans="1:32" ht="13.5" customHeight="1" x14ac:dyDescent="0.25">
      <c r="A31" s="178" t="s">
        <v>12</v>
      </c>
      <c r="B31" s="178"/>
      <c r="C31" s="91"/>
      <c r="D31" s="91"/>
      <c r="E31" s="92"/>
      <c r="F31" s="92"/>
      <c r="G31" s="92"/>
      <c r="H31" s="92"/>
      <c r="I31" s="92"/>
      <c r="J31" s="92"/>
      <c r="K31" s="93"/>
      <c r="L31" s="92"/>
      <c r="M31" s="92"/>
      <c r="N31" s="92"/>
      <c r="O31" s="78"/>
      <c r="P31" s="78"/>
      <c r="Q31" s="78"/>
      <c r="R31" s="78"/>
      <c r="S31" s="78"/>
      <c r="T31" s="78"/>
      <c r="U31" s="78"/>
      <c r="V31" s="183" t="s">
        <v>86</v>
      </c>
      <c r="W31" s="184"/>
      <c r="X31" s="184"/>
      <c r="Y31" s="184"/>
      <c r="Z31" s="184"/>
      <c r="AA31" s="184"/>
      <c r="AB31" s="184"/>
      <c r="AC31" s="184"/>
      <c r="AD31" s="184"/>
      <c r="AE31" s="185"/>
    </row>
    <row r="32" spans="1:32" ht="13.5" customHeight="1" x14ac:dyDescent="0.25">
      <c r="A32" s="175">
        <v>1</v>
      </c>
      <c r="B32" s="176" t="s">
        <v>53</v>
      </c>
      <c r="C32" s="176"/>
      <c r="D32" s="176"/>
      <c r="E32" s="176"/>
      <c r="F32" s="176"/>
      <c r="G32" s="176"/>
      <c r="H32" s="176"/>
      <c r="I32" s="176"/>
      <c r="J32" s="94"/>
      <c r="K32" s="94"/>
      <c r="L32" s="94"/>
      <c r="M32" s="94"/>
      <c r="N32" s="19"/>
      <c r="O32" s="77"/>
      <c r="P32" s="75"/>
      <c r="Q32" s="75"/>
      <c r="R32" s="76"/>
      <c r="S32" s="87"/>
      <c r="T32" s="87"/>
      <c r="U32" s="87"/>
      <c r="V32" s="179" t="s">
        <v>87</v>
      </c>
      <c r="W32" s="142"/>
      <c r="X32" s="142"/>
      <c r="Y32" s="142"/>
      <c r="Z32" s="142"/>
      <c r="AA32" s="142"/>
      <c r="AB32" s="142"/>
      <c r="AC32" s="142"/>
      <c r="AD32" s="142"/>
      <c r="AE32" s="180"/>
    </row>
    <row r="33" spans="1:31" ht="13.5" x14ac:dyDescent="0.25">
      <c r="A33" s="175"/>
      <c r="B33" s="176"/>
      <c r="C33" s="176"/>
      <c r="D33" s="176"/>
      <c r="E33" s="176"/>
      <c r="F33" s="176"/>
      <c r="G33" s="176"/>
      <c r="H33" s="176"/>
      <c r="I33" s="176"/>
      <c r="J33" s="19"/>
      <c r="K33" s="95"/>
      <c r="L33" s="19"/>
      <c r="M33" s="19"/>
      <c r="N33" s="19"/>
      <c r="O33" s="77"/>
      <c r="P33" s="77"/>
      <c r="Q33" s="77"/>
      <c r="R33" s="77"/>
      <c r="S33" s="77"/>
      <c r="T33" s="77"/>
      <c r="U33" s="77"/>
      <c r="V33" s="179" t="s">
        <v>88</v>
      </c>
      <c r="W33" s="142"/>
      <c r="X33" s="142"/>
      <c r="Y33" s="142"/>
      <c r="Z33" s="142"/>
      <c r="AA33" s="142"/>
      <c r="AB33" s="142"/>
      <c r="AC33" s="142"/>
      <c r="AD33" s="142"/>
      <c r="AE33" s="180"/>
    </row>
    <row r="34" spans="1:31" ht="13.5" x14ac:dyDescent="0.25">
      <c r="A34" s="96">
        <v>2</v>
      </c>
      <c r="B34" s="19" t="s">
        <v>75</v>
      </c>
      <c r="C34" s="19"/>
      <c r="D34" s="19"/>
      <c r="E34" s="20"/>
      <c r="F34" s="20"/>
      <c r="G34" s="20"/>
      <c r="H34" s="20"/>
      <c r="I34" s="20"/>
      <c r="J34" s="20"/>
      <c r="K34" s="97"/>
      <c r="L34" s="20"/>
      <c r="M34" s="20"/>
      <c r="N34" s="20"/>
      <c r="O34" s="77"/>
      <c r="P34" s="76"/>
      <c r="Q34" s="76"/>
      <c r="R34" s="76"/>
      <c r="S34" s="77"/>
      <c r="T34" s="77"/>
      <c r="U34" s="77"/>
      <c r="V34" s="186"/>
      <c r="W34" s="187"/>
      <c r="X34" s="187"/>
      <c r="Y34" s="187"/>
      <c r="Z34" s="187"/>
      <c r="AA34" s="187"/>
      <c r="AB34" s="187"/>
      <c r="AC34" s="187"/>
      <c r="AD34" s="187"/>
      <c r="AE34" s="188"/>
    </row>
    <row r="35" spans="1:31" ht="13.5" x14ac:dyDescent="0.25">
      <c r="A35" s="96">
        <v>3</v>
      </c>
      <c r="B35" s="98" t="s">
        <v>57</v>
      </c>
      <c r="C35" s="19"/>
      <c r="D35" s="19"/>
      <c r="E35" s="20"/>
      <c r="F35" s="20"/>
      <c r="G35" s="20"/>
      <c r="H35" s="20"/>
      <c r="I35" s="20"/>
      <c r="J35" s="20"/>
      <c r="K35" s="97"/>
      <c r="L35" s="20"/>
      <c r="M35" s="20"/>
      <c r="N35" s="20"/>
      <c r="O35" s="76"/>
      <c r="P35" s="76"/>
      <c r="Q35" s="76"/>
      <c r="R35" s="76"/>
      <c r="S35" s="88"/>
      <c r="T35" s="88"/>
      <c r="U35" s="88"/>
      <c r="V35" s="179"/>
      <c r="W35" s="142"/>
      <c r="X35" s="142"/>
      <c r="Y35" s="142"/>
      <c r="Z35" s="142"/>
      <c r="AA35" s="142"/>
      <c r="AB35" s="142"/>
      <c r="AC35" s="142"/>
      <c r="AD35" s="142"/>
      <c r="AE35" s="180"/>
    </row>
    <row r="36" spans="1:31" ht="13.5" x14ac:dyDescent="0.25">
      <c r="A36" s="96">
        <v>4</v>
      </c>
      <c r="B36" s="19" t="s">
        <v>13</v>
      </c>
      <c r="C36" s="20"/>
      <c r="D36" s="20"/>
      <c r="E36" s="20"/>
      <c r="F36" s="20"/>
      <c r="G36" s="20"/>
      <c r="H36" s="20"/>
      <c r="I36" s="20"/>
      <c r="J36" s="20"/>
      <c r="K36" s="97"/>
      <c r="L36" s="20"/>
      <c r="M36" s="20"/>
      <c r="N36" s="20"/>
      <c r="O36" s="77"/>
      <c r="P36" s="77"/>
      <c r="Q36" s="77"/>
      <c r="R36" s="77"/>
      <c r="S36" s="77"/>
      <c r="T36" s="77"/>
      <c r="U36" s="77"/>
      <c r="V36" s="179" t="s">
        <v>89</v>
      </c>
      <c r="W36" s="142"/>
      <c r="X36" s="142"/>
      <c r="Y36" s="142"/>
      <c r="Z36" s="142"/>
      <c r="AA36" s="142"/>
      <c r="AB36" s="142"/>
      <c r="AC36" s="142"/>
      <c r="AD36" s="142"/>
      <c r="AE36" s="180"/>
    </row>
    <row r="37" spans="1:31" ht="13.5" x14ac:dyDescent="0.25">
      <c r="A37" s="84" t="s">
        <v>107</v>
      </c>
      <c r="B37" s="19" t="s">
        <v>145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76"/>
      <c r="P37" s="76"/>
      <c r="Q37" s="76"/>
      <c r="R37" s="76"/>
      <c r="S37" s="77"/>
      <c r="T37" s="77"/>
      <c r="U37" s="77"/>
      <c r="V37" s="169"/>
      <c r="W37" s="170"/>
      <c r="X37" s="170"/>
      <c r="Y37" s="170"/>
      <c r="Z37" s="170"/>
      <c r="AA37" s="170"/>
      <c r="AB37" s="170"/>
      <c r="AC37" s="170"/>
      <c r="AD37" s="170"/>
      <c r="AE37" s="171"/>
    </row>
    <row r="38" spans="1:31" ht="14.25" thickBot="1" x14ac:dyDescent="0.25">
      <c r="A38" s="84" t="s">
        <v>148</v>
      </c>
      <c r="B38" s="100" t="s">
        <v>106</v>
      </c>
      <c r="O38" s="4"/>
      <c r="P38" s="4"/>
      <c r="Q38" s="4"/>
      <c r="R38" s="76"/>
      <c r="S38" s="89"/>
      <c r="T38" s="89"/>
      <c r="U38" s="89"/>
      <c r="V38" s="172"/>
      <c r="W38" s="173"/>
      <c r="X38" s="173"/>
      <c r="Y38" s="173"/>
      <c r="Z38" s="173"/>
      <c r="AA38" s="173"/>
      <c r="AB38" s="173"/>
      <c r="AC38" s="173"/>
      <c r="AD38" s="173"/>
      <c r="AE38" s="174"/>
    </row>
    <row r="39" spans="1:31" x14ac:dyDescent="0.2">
      <c r="R39" s="76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76"/>
    </row>
  </sheetData>
  <mergeCells count="72">
    <mergeCell ref="V38:AE38"/>
    <mergeCell ref="B12:C12"/>
    <mergeCell ref="V34:AE34"/>
    <mergeCell ref="V35:AE35"/>
    <mergeCell ref="V36:AE36"/>
    <mergeCell ref="V37:AE37"/>
    <mergeCell ref="A31:B31"/>
    <mergeCell ref="V31:AE31"/>
    <mergeCell ref="B18:C18"/>
    <mergeCell ref="B19:C19"/>
    <mergeCell ref="B20:C20"/>
    <mergeCell ref="A21:E21"/>
    <mergeCell ref="A23:AE23"/>
    <mergeCell ref="B24:E24"/>
    <mergeCell ref="F24:I24"/>
    <mergeCell ref="K24:R24"/>
    <mergeCell ref="A32:A33"/>
    <mergeCell ref="B32:I33"/>
    <mergeCell ref="V32:AE32"/>
    <mergeCell ref="V33:AE33"/>
    <mergeCell ref="B25:AE25"/>
    <mergeCell ref="A26:A28"/>
    <mergeCell ref="B26:C26"/>
    <mergeCell ref="D26:I26"/>
    <mergeCell ref="J26:R27"/>
    <mergeCell ref="S26:AE27"/>
    <mergeCell ref="B27:C27"/>
    <mergeCell ref="D27:I27"/>
    <mergeCell ref="B28:C28"/>
    <mergeCell ref="D28:I28"/>
    <mergeCell ref="J28:R28"/>
    <mergeCell ref="S28:AE28"/>
    <mergeCell ref="B13:C13"/>
    <mergeCell ref="B14:C14"/>
    <mergeCell ref="B15:C15"/>
    <mergeCell ref="B16:C16"/>
    <mergeCell ref="B17:C17"/>
    <mergeCell ref="S24:AE24"/>
    <mergeCell ref="B11:C11"/>
    <mergeCell ref="K8:AB8"/>
    <mergeCell ref="AC8:AC10"/>
    <mergeCell ref="AD8:AD10"/>
    <mergeCell ref="AE8:AE10"/>
    <mergeCell ref="G9:G10"/>
    <mergeCell ref="J9:J10"/>
    <mergeCell ref="K9:L9"/>
    <mergeCell ref="M9:N9"/>
    <mergeCell ref="O9:P9"/>
    <mergeCell ref="Q9:R9"/>
    <mergeCell ref="S9:T9"/>
    <mergeCell ref="U9:V9"/>
    <mergeCell ref="W9:X9"/>
    <mergeCell ref="Y9:Z9"/>
    <mergeCell ref="AA9:AB9"/>
    <mergeCell ref="A5:C5"/>
    <mergeCell ref="D5:J5"/>
    <mergeCell ref="A6:C6"/>
    <mergeCell ref="D6:J6"/>
    <mergeCell ref="A8:A10"/>
    <mergeCell ref="B8:C10"/>
    <mergeCell ref="D8:D10"/>
    <mergeCell ref="E8:E10"/>
    <mergeCell ref="F8:F10"/>
    <mergeCell ref="G8:J8"/>
    <mergeCell ref="H9:H10"/>
    <mergeCell ref="I9:I10"/>
    <mergeCell ref="A1:C1"/>
    <mergeCell ref="D1:W1"/>
    <mergeCell ref="A3:C3"/>
    <mergeCell ref="D3:J3"/>
    <mergeCell ref="A4:C4"/>
    <mergeCell ref="D4:J4"/>
  </mergeCells>
  <conditionalFormatting sqref="H11:H20">
    <cfRule type="cellIs" dxfId="15" priority="4" stopIfTrue="1" operator="lessThan">
      <formula>155</formula>
    </cfRule>
  </conditionalFormatting>
  <conditionalFormatting sqref="H11:H20">
    <cfRule type="cellIs" dxfId="14" priority="3" stopIfTrue="1" operator="lessThan">
      <formula>155.01</formula>
    </cfRule>
  </conditionalFormatting>
  <conditionalFormatting sqref="H17:H20">
    <cfRule type="cellIs" dxfId="13" priority="2" stopIfTrue="1" operator="lessThan">
      <formula>155</formula>
    </cfRule>
  </conditionalFormatting>
  <conditionalFormatting sqref="H17:H20">
    <cfRule type="cellIs" dxfId="12" priority="1" stopIfTrue="1" operator="lessThan">
      <formula>155.01</formula>
    </cfRule>
  </conditionalFormatting>
  <dataValidations count="1">
    <dataValidation type="list" allowBlank="1" showInputMessage="1" showErrorMessage="1" sqref="D11:D20">
      <formula1>$AF$11:$AF$15</formula1>
    </dataValidation>
  </dataValidations>
  <pageMargins left="0.70866141732283472" right="0.70866141732283472" top="0.74803149606299213" bottom="0.74803149606299213" header="0.31496062992125984" footer="0.31496062992125984"/>
  <pageSetup paperSize="9" scale="46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13</vt:i4>
      </vt:variant>
      <vt:variant>
        <vt:lpstr>Pomenované rozsahy</vt:lpstr>
      </vt:variant>
      <vt:variant>
        <vt:i4>14</vt:i4>
      </vt:variant>
    </vt:vector>
  </HeadingPairs>
  <TitlesOfParts>
    <vt:vector size="27" baseType="lpstr">
      <vt:lpstr>Jan</vt:lpstr>
      <vt:lpstr>Feb</vt:lpstr>
      <vt:lpstr>Mar</vt:lpstr>
      <vt:lpstr>Apr</vt:lpstr>
      <vt:lpstr>Máj</vt:lpstr>
      <vt:lpstr>Jún</vt:lpstr>
      <vt:lpstr>Júl</vt:lpstr>
      <vt:lpstr>Aug</vt:lpstr>
      <vt:lpstr>Sep</vt:lpstr>
      <vt:lpstr>Okt</vt:lpstr>
      <vt:lpstr>Nov</vt:lpstr>
      <vt:lpstr>Dec</vt:lpstr>
      <vt:lpstr>sumar</vt:lpstr>
      <vt:lpstr>Jan!Názvy_tlače</vt:lpstr>
      <vt:lpstr>Apr!Oblasť_tlače</vt:lpstr>
      <vt:lpstr>Aug!Oblasť_tlače</vt:lpstr>
      <vt:lpstr>Dec!Oblasť_tlače</vt:lpstr>
      <vt:lpstr>Feb!Oblasť_tlače</vt:lpstr>
      <vt:lpstr>Jan!Oblasť_tlače</vt:lpstr>
      <vt:lpstr>Júl!Oblasť_tlače</vt:lpstr>
      <vt:lpstr>Jún!Oblasť_tlače</vt:lpstr>
      <vt:lpstr>Máj!Oblasť_tlače</vt:lpstr>
      <vt:lpstr>Mar!Oblasť_tlače</vt:lpstr>
      <vt:lpstr>Nov!Oblasť_tlače</vt:lpstr>
      <vt:lpstr>Okt!Oblasť_tlače</vt:lpstr>
      <vt:lpstr>Sep!Oblasť_tlače</vt:lpstr>
      <vt:lpstr>sumar!Oblasť_tlače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Baláková Lucia</dc:creator>
  <cp:lastModifiedBy>Cifrová Libuša</cp:lastModifiedBy>
  <cp:lastPrinted>2018-04-24T11:29:34Z</cp:lastPrinted>
  <dcterms:created xsi:type="dcterms:W3CDTF">1996-10-14T23:33:28Z</dcterms:created>
  <dcterms:modified xsi:type="dcterms:W3CDTF">2019-04-15T11:49:11Z</dcterms:modified>
</cp:coreProperties>
</file>